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225" windowWidth="11985" windowHeight="9690" tabRatio="500"/>
  </bookViews>
  <sheets>
    <sheet name="Завтраки" sheetId="1" r:id="rId1"/>
    <sheet name="Дополнительный завтрак" sheetId="2" r:id="rId2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3" i="1" l="1"/>
  <c r="C85" i="1"/>
  <c r="C77" i="1"/>
  <c r="C67" i="1" l="1"/>
  <c r="C59" i="1"/>
  <c r="C50" i="1"/>
  <c r="C40" i="1"/>
  <c r="C31" i="1"/>
  <c r="C21" i="1"/>
  <c r="C12" i="1"/>
  <c r="D59" i="1" l="1"/>
  <c r="D77" i="1"/>
  <c r="E77" i="1"/>
  <c r="F77" i="1"/>
  <c r="G77" i="1"/>
  <c r="H77" i="1"/>
  <c r="E93" i="1"/>
  <c r="F93" i="1"/>
  <c r="G93" i="1"/>
  <c r="H93" i="1"/>
  <c r="E85" i="1" l="1"/>
  <c r="D85" i="1"/>
  <c r="H85" i="1"/>
  <c r="D67" i="1" l="1"/>
  <c r="E67" i="1"/>
  <c r="F67" i="1"/>
  <c r="G67" i="1"/>
  <c r="H67" i="1"/>
  <c r="F40" i="1" l="1"/>
  <c r="H40" i="1"/>
  <c r="H31" i="1" l="1"/>
  <c r="D31" i="1"/>
  <c r="F12" i="1" l="1"/>
  <c r="H12" i="1"/>
  <c r="G42" i="2" l="1"/>
  <c r="G43" i="2" s="1"/>
  <c r="F42" i="2"/>
  <c r="F43" i="2" s="1"/>
  <c r="E42" i="2"/>
  <c r="E43" i="2" s="1"/>
  <c r="D42" i="2"/>
  <c r="D43" i="2" s="1"/>
  <c r="F94" i="1"/>
  <c r="D93" i="1"/>
  <c r="D94" i="1" s="1"/>
  <c r="P91" i="1"/>
  <c r="P92" i="1" s="1"/>
  <c r="O91" i="1"/>
  <c r="O92" i="1" s="1"/>
  <c r="N91" i="1"/>
  <c r="N92" i="1" s="1"/>
  <c r="M91" i="1"/>
  <c r="L91" i="1"/>
  <c r="L92" i="1" s="1"/>
  <c r="K91" i="1"/>
  <c r="K92" i="1" s="1"/>
  <c r="J91" i="1"/>
  <c r="J92" i="1" s="1"/>
  <c r="I91" i="1"/>
  <c r="G85" i="1"/>
  <c r="F85" i="1"/>
  <c r="P83" i="1"/>
  <c r="P84" i="1" s="1"/>
  <c r="O83" i="1"/>
  <c r="O84" i="1" s="1"/>
  <c r="N83" i="1"/>
  <c r="N84" i="1" s="1"/>
  <c r="M83" i="1"/>
  <c r="M84" i="1" s="1"/>
  <c r="L83" i="1"/>
  <c r="L84" i="1" s="1"/>
  <c r="K83" i="1"/>
  <c r="K84" i="1" s="1"/>
  <c r="J83" i="1"/>
  <c r="I83" i="1"/>
  <c r="I84" i="1" s="1"/>
  <c r="P75" i="1"/>
  <c r="P76" i="1" s="1"/>
  <c r="O75" i="1"/>
  <c r="O76" i="1" s="1"/>
  <c r="N75" i="1"/>
  <c r="N76" i="1" s="1"/>
  <c r="M75" i="1"/>
  <c r="M76" i="1" s="1"/>
  <c r="L75" i="1"/>
  <c r="L76" i="1" s="1"/>
  <c r="K75" i="1"/>
  <c r="K76" i="1" s="1"/>
  <c r="J75" i="1"/>
  <c r="J76" i="1" s="1"/>
  <c r="I75" i="1"/>
  <c r="I76" i="1" s="1"/>
  <c r="H68" i="1"/>
  <c r="G68" i="1"/>
  <c r="F68" i="1"/>
  <c r="E68" i="1"/>
  <c r="D68" i="1"/>
  <c r="P66" i="1"/>
  <c r="O66" i="1"/>
  <c r="N66" i="1"/>
  <c r="M66" i="1"/>
  <c r="L66" i="1"/>
  <c r="K66" i="1"/>
  <c r="J66" i="1"/>
  <c r="I66" i="1"/>
  <c r="P59" i="1"/>
  <c r="O59" i="1"/>
  <c r="N59" i="1"/>
  <c r="M59" i="1"/>
  <c r="L59" i="1"/>
  <c r="K59" i="1"/>
  <c r="J59" i="1"/>
  <c r="I59" i="1"/>
  <c r="H59" i="1"/>
  <c r="G59" i="1"/>
  <c r="F59" i="1"/>
  <c r="E59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P40" i="1"/>
  <c r="O40" i="1"/>
  <c r="N40" i="1"/>
  <c r="M40" i="1"/>
  <c r="L40" i="1"/>
  <c r="K40" i="1"/>
  <c r="J40" i="1"/>
  <c r="I40" i="1"/>
  <c r="G40" i="1"/>
  <c r="E40" i="1"/>
  <c r="D40" i="1"/>
  <c r="P31" i="1"/>
  <c r="O31" i="1"/>
  <c r="N31" i="1"/>
  <c r="M31" i="1"/>
  <c r="L31" i="1"/>
  <c r="K31" i="1"/>
  <c r="J31" i="1"/>
  <c r="I31" i="1"/>
  <c r="G31" i="1"/>
  <c r="F31" i="1"/>
  <c r="E31" i="1"/>
  <c r="H21" i="1"/>
  <c r="G21" i="1"/>
  <c r="F21" i="1"/>
  <c r="E21" i="1"/>
  <c r="D21" i="1"/>
  <c r="P12" i="1"/>
  <c r="O12" i="1"/>
  <c r="N12" i="1"/>
  <c r="M12" i="1"/>
  <c r="L12" i="1"/>
  <c r="K12" i="1"/>
  <c r="J12" i="1"/>
  <c r="I12" i="1"/>
  <c r="G12" i="1"/>
  <c r="E12" i="1"/>
  <c r="D12" i="1"/>
  <c r="J95" i="1" l="1"/>
  <c r="E96" i="1"/>
  <c r="E97" i="1" s="1"/>
  <c r="G96" i="1"/>
  <c r="G97" i="1" s="1"/>
  <c r="I95" i="1"/>
  <c r="M95" i="1"/>
  <c r="H96" i="1"/>
  <c r="H97" i="1" s="1"/>
  <c r="F96" i="1"/>
  <c r="F97" i="1" s="1"/>
  <c r="N93" i="1"/>
  <c r="L93" i="1"/>
  <c r="P93" i="1"/>
  <c r="K93" i="1"/>
  <c r="O93" i="1"/>
  <c r="N95" i="1"/>
  <c r="H94" i="1"/>
  <c r="L95" i="1"/>
  <c r="P95" i="1"/>
  <c r="I92" i="1"/>
  <c r="I93" i="1" s="1"/>
  <c r="M92" i="1"/>
  <c r="M93" i="1" s="1"/>
  <c r="G94" i="1"/>
  <c r="K95" i="1"/>
  <c r="O95" i="1"/>
  <c r="J84" i="1"/>
  <c r="J93" i="1" s="1"/>
  <c r="E94" i="1"/>
</calcChain>
</file>

<file path=xl/sharedStrings.xml><?xml version="1.0" encoding="utf-8"?>
<sst xmlns="http://schemas.openxmlformats.org/spreadsheetml/2006/main" count="212" uniqueCount="113">
  <si>
    <t>День/неделя: Понедельник-1</t>
  </si>
  <si>
    <t>Согласовано:</t>
  </si>
  <si>
    <t>Утверждаю:</t>
  </si>
  <si>
    <t>№ рец.</t>
  </si>
  <si>
    <t>Наименование дней недели,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</si>
  <si>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</si>
  <si>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</si>
  <si>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</si>
  <si>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</si>
  <si>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</si>
  <si>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</si>
  <si>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</si>
  <si>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</si>
  <si>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</si>
  <si>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</si>
  <si>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 (мкг)</t>
  </si>
  <si>
    <t>Е</t>
  </si>
  <si>
    <t>Са</t>
  </si>
  <si>
    <t>Р</t>
  </si>
  <si>
    <t>Mg</t>
  </si>
  <si>
    <t>Fe</t>
  </si>
  <si>
    <t>_Завтрак</t>
  </si>
  <si>
    <t>Суп молочный с макаронными изделиями</t>
  </si>
  <si>
    <t>Какао с молоком</t>
  </si>
  <si>
    <t>701М</t>
  </si>
  <si>
    <t>Хлеб йодированный</t>
  </si>
  <si>
    <t>386М</t>
  </si>
  <si>
    <t>Итого за _Завтрак</t>
  </si>
  <si>
    <t>День/неделя: Вторник-1</t>
  </si>
  <si>
    <t>Зеленый горошек</t>
  </si>
  <si>
    <t>Чай с сахаром</t>
  </si>
  <si>
    <t>Булочка алтайская( печенье)</t>
  </si>
  <si>
    <t>День/неделя: Среда-1</t>
  </si>
  <si>
    <t>70М</t>
  </si>
  <si>
    <t>Огурец соленый</t>
  </si>
  <si>
    <t>270М/ссж,331М</t>
  </si>
  <si>
    <t>Котлеты московские со сметанно томатным соусом</t>
  </si>
  <si>
    <t>125М</t>
  </si>
  <si>
    <t>Мармелад</t>
  </si>
  <si>
    <t>День/неделя: Четверг-1</t>
  </si>
  <si>
    <t>День/неделя: Пятница-1</t>
  </si>
  <si>
    <t>День/неделя: Понедельник-2</t>
  </si>
  <si>
    <t>Помидор соленый</t>
  </si>
  <si>
    <t>Рыба тушенная с овощами</t>
  </si>
  <si>
    <t>День/неделя: Вторник-2</t>
  </si>
  <si>
    <t>221М,326М</t>
  </si>
  <si>
    <t>Сырники с морковью и фруктовым соусом</t>
  </si>
  <si>
    <t>Всего за Вторник-2</t>
  </si>
  <si>
    <t>День/неделя: Среда-2</t>
  </si>
  <si>
    <t>Каша гречневая рассыпчатая</t>
  </si>
  <si>
    <t>Печень по строгановски</t>
  </si>
  <si>
    <t>День/неделя: Четверг-2</t>
  </si>
  <si>
    <t>301 М/330М</t>
  </si>
  <si>
    <t>Тефтели из кур с рисом и соусом сметанным</t>
  </si>
  <si>
    <t>День/неделя: Пятница-2</t>
  </si>
  <si>
    <t>Всего за Пятница-2</t>
  </si>
  <si>
    <t>Итого за завтрак</t>
  </si>
  <si>
    <t>Среднее значение за завтрак</t>
  </si>
  <si>
    <t>386/2017м</t>
  </si>
  <si>
    <t>Дополнительный завтрак</t>
  </si>
  <si>
    <t>386 М</t>
  </si>
  <si>
    <t>388 М</t>
  </si>
  <si>
    <t>Итого за  дополнительный завтрак</t>
  </si>
  <si>
    <t>Среднее значение за дополнительный завтрак</t>
  </si>
  <si>
    <t>18-22,5</t>
  </si>
  <si>
    <t>18-23</t>
  </si>
  <si>
    <t>76,6-95,75</t>
  </si>
  <si>
    <t>544-680</t>
  </si>
  <si>
    <t>15,4-19,25</t>
  </si>
  <si>
    <t>15,8-19,75</t>
  </si>
  <si>
    <t>67-83,75</t>
  </si>
  <si>
    <t>470-587,5</t>
  </si>
  <si>
    <t>1 М</t>
  </si>
  <si>
    <t>Бутерброд с маслом сливочным</t>
  </si>
  <si>
    <t>338М</t>
  </si>
  <si>
    <t>101Л</t>
  </si>
  <si>
    <t>211М</t>
  </si>
  <si>
    <t>376М</t>
  </si>
  <si>
    <t>Омлет запеченый с сыром</t>
  </si>
  <si>
    <t>90/20</t>
  </si>
  <si>
    <t>377М</t>
  </si>
  <si>
    <t>П.Т</t>
  </si>
  <si>
    <t>Картофель отварной с маслом сливочным</t>
  </si>
  <si>
    <t xml:space="preserve">Бутерброд с сыром </t>
  </si>
  <si>
    <t>Запеканка  рисовая с творогом и молочным соусом</t>
  </si>
  <si>
    <t>Чай с сахаром с лимоном</t>
  </si>
  <si>
    <t>3 М</t>
  </si>
  <si>
    <t>188М, 326М</t>
  </si>
  <si>
    <t>Гуляш из отварного мяса</t>
  </si>
  <si>
    <t>246М</t>
  </si>
  <si>
    <t>128М</t>
  </si>
  <si>
    <t>Картофельное пюре с маслом</t>
  </si>
  <si>
    <t>432М</t>
  </si>
  <si>
    <t>Булочка с орехами пониженной калорийности "Алтайская"</t>
  </si>
  <si>
    <t>229М</t>
  </si>
  <si>
    <t>171М</t>
  </si>
  <si>
    <t>Рис отварной с маслом</t>
  </si>
  <si>
    <t xml:space="preserve">Чай с сахаром </t>
  </si>
  <si>
    <t>221М/326М</t>
  </si>
  <si>
    <t>Сырники и молочным соусом</t>
  </si>
  <si>
    <t>Чай с  лимоном</t>
  </si>
  <si>
    <t>255М</t>
  </si>
  <si>
    <t>Печенье галетное</t>
  </si>
  <si>
    <t>203М</t>
  </si>
  <si>
    <t>Макаронные изделия отварные с маслом</t>
  </si>
  <si>
    <t>Чай с сахаром  Каркаде</t>
  </si>
  <si>
    <t>Бутерброд с сыром 40/5/15</t>
  </si>
  <si>
    <t>Каша молочная рисовая с пшеном"Дружба"</t>
  </si>
  <si>
    <t>цена</t>
  </si>
  <si>
    <t xml:space="preserve">Фрукты </t>
  </si>
  <si>
    <t xml:space="preserve">Фрукт </t>
  </si>
  <si>
    <t xml:space="preserve">Кисломолочнвя продукция 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</si>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</sst>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\М"/>
    <numFmt numFmtId="165" formatCode="0.000"/>
    <numFmt numFmtId="166" formatCode="0&quot;М/ссж&quot;"/>
    <numFmt numFmtId="167" formatCode="0\К"/>
  </numFmts>
  <fonts count="23" x14ac:knownFonts="1">
    <font>
      <sz val="10"/>
      <color rgb="FF000000"/>
      <name val="Calibri"/>
      <family val="2"/>
      <charset val="204"/>
    </font>
    <font>
      <sz val="8"/>
      <name val="Arial"/>
      <family val="2"/>
      <charset val="1"/>
    </font>
    <font>
      <b/>
      <sz val="8"/>
      <name val="Times New Roman"/>
      <family val="2"/>
      <charset val="1"/>
    </font>
    <font>
      <b/>
      <sz val="10"/>
      <name val="Times New Roman"/>
      <family val="2"/>
      <charset val="1"/>
    </font>
    <font>
      <b/>
      <i/>
      <sz val="8"/>
      <name val="Times New Roman"/>
      <family val="2"/>
      <charset val="1"/>
    </font>
    <font>
      <sz val="8"/>
      <name val="Times New Roman"/>
      <family val="2"/>
      <charset val="1"/>
    </font>
    <font>
      <sz val="8"/>
      <color rgb="FF000000"/>
      <name val="Times New Roman"/>
      <family val="2"/>
      <charset val="1"/>
    </font>
    <font>
      <b/>
      <sz val="8"/>
      <name val="Times New Roman"/>
      <family val="1"/>
      <charset val="204"/>
    </font>
    <font>
      <sz val="10"/>
      <name val="Calibri"/>
      <family val="2"/>
      <charset val="204"/>
    </font>
    <font>
      <b/>
      <i/>
      <sz val="8"/>
      <color rgb="FF000000"/>
      <name val="Times New Roman"/>
      <family val="2"/>
      <charset val="1"/>
    </font>
    <font>
      <b/>
      <sz val="8"/>
      <color rgb="FF000000"/>
      <name val="Times New Roman"/>
      <family val="1"/>
      <charset val="204"/>
    </font>
    <font>
      <sz val="8"/>
      <color rgb="FFFF0000"/>
      <name val="Times New Roman"/>
      <family val="2"/>
      <charset val="1"/>
    </font>
    <font>
      <sz val="10"/>
      <color rgb="FFFF0000"/>
      <name val="Calibri"/>
      <family val="2"/>
      <charset val="204"/>
    </font>
    <font>
      <b/>
      <i/>
      <sz val="10"/>
      <name val="Arial"/>
      <family val="2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b/>
      <i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8"/>
      <color rgb="FFFF0000"/>
      <name val="Calibri"/>
      <family val="2"/>
      <charset val="204"/>
    </font>
    <font>
      <sz val="8"/>
      <color rgb="FFFF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0" fillId="0" borderId="0" xfId="0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2" xfId="2" applyFont="1" applyBorder="1" applyAlignment="1">
      <alignment vertical="top" wrapText="1"/>
    </xf>
    <xf numFmtId="0" fontId="2" fillId="0" borderId="1" xfId="2" applyFont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165" fontId="6" fillId="0" borderId="1" xfId="4" applyNumberFormat="1" applyFont="1" applyBorder="1" applyAlignment="1">
      <alignment horizontal="center" vertical="center" wrapText="1"/>
    </xf>
    <xf numFmtId="0" fontId="0" fillId="0" borderId="0" xfId="0" applyFont="1"/>
    <xf numFmtId="1" fontId="5" fillId="3" borderId="0" xfId="2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center" wrapText="1"/>
    </xf>
    <xf numFmtId="1" fontId="7" fillId="0" borderId="1" xfId="2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/>
    </xf>
    <xf numFmtId="0" fontId="1" fillId="0" borderId="0" xfId="2"/>
    <xf numFmtId="165" fontId="5" fillId="0" borderId="1" xfId="4" applyNumberFormat="1" applyFont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5" fillId="0" borderId="1" xfId="3" applyNumberFormat="1" applyFont="1" applyBorder="1" applyAlignment="1">
      <alignment horizontal="center" vertical="center" wrapText="1"/>
    </xf>
    <xf numFmtId="1" fontId="5" fillId="0" borderId="0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 wrapText="1"/>
    </xf>
    <xf numFmtId="1" fontId="2" fillId="0" borderId="1" xfId="2" applyNumberFormat="1" applyFont="1" applyBorder="1" applyAlignment="1">
      <alignment horizontal="center" vertical="center"/>
    </xf>
    <xf numFmtId="167" fontId="5" fillId="0" borderId="1" xfId="2" applyNumberFormat="1" applyFont="1" applyBorder="1" applyAlignment="1">
      <alignment horizontal="center" vertical="center" wrapText="1"/>
    </xf>
    <xf numFmtId="166" fontId="5" fillId="0" borderId="1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 wrapText="1"/>
    </xf>
    <xf numFmtId="1" fontId="5" fillId="0" borderId="1" xfId="3" applyNumberFormat="1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164" fontId="5" fillId="0" borderId="1" xfId="3" applyNumberFormat="1" applyFont="1" applyBorder="1" applyAlignment="1">
      <alignment horizontal="center" vertical="center" wrapText="1"/>
    </xf>
    <xf numFmtId="0" fontId="5" fillId="0" borderId="1" xfId="4" applyFont="1" applyBorder="1" applyAlignment="1">
      <alignment horizontal="left" vertical="center" wrapText="1"/>
    </xf>
    <xf numFmtId="0" fontId="8" fillId="0" borderId="0" xfId="0" applyFont="1"/>
    <xf numFmtId="0" fontId="9" fillId="0" borderId="2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165" fontId="9" fillId="0" borderId="1" xfId="2" applyNumberFormat="1" applyFont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164" fontId="6" fillId="0" borderId="1" xfId="4" applyNumberFormat="1" applyFont="1" applyBorder="1" applyAlignment="1">
      <alignment horizontal="center" vertical="center" wrapText="1"/>
    </xf>
    <xf numFmtId="0" fontId="6" fillId="0" borderId="1" xfId="4" applyFont="1" applyBorder="1" applyAlignment="1">
      <alignment horizontal="left" vertical="center" wrapText="1"/>
    </xf>
    <xf numFmtId="165" fontId="11" fillId="0" borderId="1" xfId="4" applyNumberFormat="1" applyFont="1" applyBorder="1" applyAlignment="1">
      <alignment horizontal="center" vertical="center" wrapText="1"/>
    </xf>
    <xf numFmtId="0" fontId="12" fillId="0" borderId="0" xfId="0" applyFont="1"/>
    <xf numFmtId="0" fontId="0" fillId="0" borderId="1" xfId="0" applyBorder="1" applyAlignment="1">
      <alignment horizontal="center"/>
    </xf>
    <xf numFmtId="166" fontId="6" fillId="0" borderId="1" xfId="1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6" fillId="0" borderId="1" xfId="4" applyFont="1" applyBorder="1" applyAlignment="1">
      <alignment horizontal="center" vertical="center" wrapText="1"/>
    </xf>
    <xf numFmtId="164" fontId="5" fillId="0" borderId="1" xfId="4" applyNumberFormat="1" applyFont="1" applyBorder="1" applyAlignment="1">
      <alignment horizontal="center" vertical="center" wrapText="1"/>
    </xf>
    <xf numFmtId="0" fontId="0" fillId="3" borderId="0" xfId="0" applyFill="1"/>
    <xf numFmtId="165" fontId="4" fillId="3" borderId="1" xfId="2" applyNumberFormat="1" applyFont="1" applyFill="1" applyBorder="1" applyAlignment="1">
      <alignment horizontal="center" vertical="center" wrapText="1"/>
    </xf>
    <xf numFmtId="1" fontId="2" fillId="0" borderId="1" xfId="2" applyNumberFormat="1" applyFont="1" applyBorder="1" applyAlignment="1">
      <alignment vertical="center"/>
    </xf>
    <xf numFmtId="0" fontId="7" fillId="3" borderId="2" xfId="2" applyFont="1" applyFill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 wrapText="1"/>
    </xf>
    <xf numFmtId="4" fontId="13" fillId="3" borderId="3" xfId="0" applyNumberFormat="1" applyFont="1" applyFill="1" applyBorder="1" applyAlignment="1">
      <alignment horizontal="center"/>
    </xf>
    <xf numFmtId="4" fontId="13" fillId="3" borderId="6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vertical="center"/>
    </xf>
    <xf numFmtId="4" fontId="13" fillId="2" borderId="6" xfId="0" applyNumberFormat="1" applyFont="1" applyFill="1" applyBorder="1" applyAlignment="1">
      <alignment horizontal="center"/>
    </xf>
    <xf numFmtId="0" fontId="14" fillId="0" borderId="1" xfId="2" applyFont="1" applyBorder="1" applyAlignment="1">
      <alignment horizontal="center" wrapText="1"/>
    </xf>
    <xf numFmtId="0" fontId="14" fillId="0" borderId="2" xfId="2" applyFont="1" applyBorder="1" applyAlignment="1">
      <alignment vertical="top" wrapText="1"/>
    </xf>
    <xf numFmtId="0" fontId="14" fillId="0" borderId="1" xfId="2" applyFont="1" applyBorder="1" applyAlignment="1">
      <alignment horizontal="left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1" fontId="15" fillId="0" borderId="1" xfId="2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165" fontId="15" fillId="0" borderId="1" xfId="2" applyNumberFormat="1" applyFont="1" applyBorder="1" applyAlignment="1">
      <alignment horizontal="center" wrapText="1"/>
    </xf>
    <xf numFmtId="0" fontId="16" fillId="0" borderId="0" xfId="0" applyFont="1"/>
    <xf numFmtId="1" fontId="14" fillId="0" borderId="1" xfId="2" applyNumberFormat="1" applyFont="1" applyBorder="1" applyAlignment="1">
      <alignment horizontal="center" vertical="center" wrapText="1"/>
    </xf>
    <xf numFmtId="165" fontId="18" fillId="0" borderId="1" xfId="2" applyNumberFormat="1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1" fontId="14" fillId="0" borderId="2" xfId="2" applyNumberFormat="1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1" fontId="19" fillId="0" borderId="2" xfId="2" applyNumberFormat="1" applyFont="1" applyBorder="1" applyAlignment="1">
      <alignment horizontal="center" vertical="center"/>
    </xf>
    <xf numFmtId="165" fontId="17" fillId="0" borderId="1" xfId="2" applyNumberFormat="1" applyFont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4" fillId="0" borderId="5" xfId="2" applyNumberFormat="1" applyFont="1" applyBorder="1" applyAlignment="1">
      <alignment horizontal="center" vertical="center" wrapText="1"/>
    </xf>
    <xf numFmtId="0" fontId="21" fillId="4" borderId="8" xfId="0" applyNumberFormat="1" applyFont="1" applyFill="1" applyBorder="1" applyAlignment="1">
      <alignment horizontal="right"/>
    </xf>
    <xf numFmtId="0" fontId="21" fillId="4" borderId="9" xfId="0" applyNumberFormat="1" applyFont="1" applyFill="1" applyBorder="1" applyAlignment="1">
      <alignment horizontal="right"/>
    </xf>
    <xf numFmtId="0" fontId="21" fillId="4" borderId="8" xfId="0" applyNumberFormat="1" applyFont="1" applyFill="1" applyBorder="1" applyAlignment="1">
      <alignment horizontal="center"/>
    </xf>
    <xf numFmtId="0" fontId="5" fillId="0" borderId="1" xfId="2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0" fontId="5" fillId="3" borderId="2" xfId="2" applyNumberFormat="1" applyFont="1" applyFill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Border="1" applyAlignment="1">
      <alignment horizontal="center" vertical="center" wrapText="1"/>
    </xf>
    <xf numFmtId="0" fontId="4" fillId="0" borderId="1" xfId="2" applyNumberFormat="1" applyFont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5" fillId="0" borderId="1" xfId="3" applyNumberFormat="1" applyFont="1" applyBorder="1" applyAlignment="1">
      <alignment horizontal="center" vertical="center" wrapText="1"/>
    </xf>
    <xf numFmtId="0" fontId="7" fillId="0" borderId="2" xfId="2" applyNumberFormat="1" applyFont="1" applyBorder="1" applyAlignment="1">
      <alignment horizontal="center" vertical="center"/>
    </xf>
    <xf numFmtId="0" fontId="5" fillId="0" borderId="2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/>
    </xf>
    <xf numFmtId="0" fontId="10" fillId="0" borderId="2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0" fillId="0" borderId="0" xfId="0" applyNumberFormat="1"/>
    <xf numFmtId="0" fontId="7" fillId="0" borderId="1" xfId="2" applyNumberFormat="1" applyFont="1" applyBorder="1" applyAlignment="1">
      <alignment horizontal="center" vertical="center"/>
    </xf>
    <xf numFmtId="0" fontId="7" fillId="3" borderId="2" xfId="2" applyNumberFormat="1" applyFont="1" applyFill="1" applyBorder="1" applyAlignment="1">
      <alignment horizontal="center" vertical="center"/>
    </xf>
    <xf numFmtId="0" fontId="4" fillId="3" borderId="1" xfId="2" applyNumberFormat="1" applyFont="1" applyFill="1" applyBorder="1" applyAlignment="1">
      <alignment horizontal="center" vertical="center" wrapText="1"/>
    </xf>
    <xf numFmtId="0" fontId="20" fillId="0" borderId="0" xfId="0" applyNumberFormat="1" applyFont="1"/>
    <xf numFmtId="0" fontId="13" fillId="2" borderId="3" xfId="0" applyNumberFormat="1" applyFont="1" applyFill="1" applyBorder="1" applyAlignment="1">
      <alignment horizontal="center"/>
    </xf>
    <xf numFmtId="0" fontId="13" fillId="3" borderId="3" xfId="0" applyNumberFormat="1" applyFont="1" applyFill="1" applyBorder="1" applyAlignment="1">
      <alignment horizontal="center"/>
    </xf>
    <xf numFmtId="0" fontId="13" fillId="2" borderId="6" xfId="0" applyNumberFormat="1" applyFont="1" applyFill="1" applyBorder="1" applyAlignment="1">
      <alignment horizontal="center"/>
    </xf>
    <xf numFmtId="0" fontId="13" fillId="3" borderId="6" xfId="0" applyNumberFormat="1" applyFont="1" applyFill="1" applyBorder="1" applyAlignment="1">
      <alignment horizontal="center"/>
    </xf>
    <xf numFmtId="1" fontId="5" fillId="3" borderId="1" xfId="2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22" fillId="0" borderId="0" xfId="0" applyNumberFormat="1" applyFont="1" applyAlignment="1">
      <alignment horizontal="center"/>
    </xf>
    <xf numFmtId="0" fontId="4" fillId="0" borderId="5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/>
    </xf>
    <xf numFmtId="2" fontId="7" fillId="0" borderId="9" xfId="2" applyNumberFormat="1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top" wrapText="1"/>
    </xf>
    <xf numFmtId="2" fontId="5" fillId="0" borderId="9" xfId="2" applyNumberFormat="1" applyFont="1" applyBorder="1" applyAlignment="1">
      <alignment horizontal="center" vertical="center" wrapText="1"/>
    </xf>
    <xf numFmtId="2" fontId="6" fillId="0" borderId="9" xfId="1" applyNumberFormat="1" applyFont="1" applyBorder="1" applyAlignment="1">
      <alignment horizontal="center" vertical="center" wrapText="1"/>
    </xf>
    <xf numFmtId="2" fontId="5" fillId="3" borderId="2" xfId="2" applyNumberFormat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6" fillId="0" borderId="9" xfId="4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/>
    </xf>
    <xf numFmtId="2" fontId="5" fillId="0" borderId="9" xfId="3" applyNumberFormat="1" applyFont="1" applyBorder="1" applyAlignment="1">
      <alignment horizontal="center" vertical="center" wrapText="1"/>
    </xf>
    <xf numFmtId="2" fontId="10" fillId="0" borderId="2" xfId="2" applyNumberFormat="1" applyFont="1" applyBorder="1" applyAlignment="1">
      <alignment horizontal="center" vertical="center"/>
    </xf>
    <xf numFmtId="2" fontId="5" fillId="0" borderId="9" xfId="4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/>
    </xf>
    <xf numFmtId="2" fontId="7" fillId="3" borderId="2" xfId="2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2" borderId="9" xfId="0" applyFont="1" applyFill="1" applyBorder="1" applyAlignment="1">
      <alignment horizontal="right" vertical="center" wrapText="1"/>
    </xf>
    <xf numFmtId="0" fontId="4" fillId="0" borderId="5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1" fillId="0" borderId="4" xfId="2" applyFont="1" applyBorder="1" applyAlignment="1">
      <alignment horizontal="center" vertical="top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left" vertical="center" wrapText="1"/>
    </xf>
    <xf numFmtId="0" fontId="17" fillId="0" borderId="1" xfId="0" applyFont="1" applyBorder="1" applyAlignment="1"/>
    <xf numFmtId="0" fontId="14" fillId="2" borderId="1" xfId="2" applyFont="1" applyFill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top" wrapText="1"/>
    </xf>
  </cellXfs>
  <cellStyles count="5">
    <cellStyle name="Обычный" xfId="0" builtinId="0"/>
    <cellStyle name="Обычный_Лист1" xfId="1"/>
    <cellStyle name="Обычный_Лист2" xfId="2"/>
    <cellStyle name="Обычный_ХЭХ 1С" xfId="3"/>
    <cellStyle name="Обычный_ХЭХ из 1С  (2)" xfId="4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tabSelected="1" zoomScale="120" zoomScaleNormal="120" workbookViewId="0">
      <pane xSplit="2" ySplit="4" topLeftCell="C5" activePane="bottomRight" state="frozen"/>
      <selection pane="topRight" activeCell="C1" sqref="C1"/>
      <selection pane="bottomLeft" activeCell="A102" sqref="A102"/>
      <selection pane="bottomRight" activeCell="A13" sqref="A13:H13"/>
    </sheetView>
  </sheetViews>
  <sheetFormatPr defaultColWidth="9" defaultRowHeight="12.75" x14ac:dyDescent="0.2"/>
  <cols>
    <col min="1" max="1" width="14.42578125" style="1" customWidth="1"/>
    <col min="2" max="2" width="22.140625" customWidth="1"/>
    <col min="3" max="3" width="8.28515625" style="1" customWidth="1"/>
    <col min="4" max="4" width="9.140625" style="103" bestFit="1" customWidth="1"/>
    <col min="5" max="5" width="9.28515625" style="103" bestFit="1" customWidth="1"/>
    <col min="6" max="6" width="10.5703125" style="103" bestFit="1" customWidth="1"/>
    <col min="7" max="7" width="10" style="103" customWidth="1"/>
    <col min="8" max="8" width="9.85546875" style="103" customWidth="1"/>
    <col min="9" max="10" width="9" hidden="1"/>
    <col min="11" max="11" width="10.85546875" hidden="1" customWidth="1"/>
    <col min="12" max="17" width="12.7109375" hidden="1" customWidth="1"/>
  </cols>
  <sheetData>
    <row r="1" spans="1:16" ht="63.75" customHeight="1" x14ac:dyDescent="0.2">
      <c r="A1" s="2" t="s">
        <v>0</v>
      </c>
      <c r="B1" s="3" t="s">
        <v>1</v>
      </c>
      <c r="C1" s="118"/>
      <c r="E1" s="86" t="s">
        <v>68</v>
      </c>
      <c r="F1" s="87" t="s">
        <v>69</v>
      </c>
      <c r="G1" s="86" t="s">
        <v>70</v>
      </c>
      <c r="H1" s="88" t="s">
        <v>71</v>
      </c>
      <c r="I1" s="136" t="s">
        <v>2</v>
      </c>
      <c r="J1" s="136"/>
      <c r="K1" s="136"/>
      <c r="L1" s="136"/>
      <c r="M1" s="136"/>
      <c r="N1" s="136"/>
      <c r="O1" s="136"/>
      <c r="P1" s="136"/>
    </row>
    <row r="2" spans="1:16" ht="12.75" customHeight="1" x14ac:dyDescent="0.2">
      <c r="A2" s="137" t="s">
        <v>3</v>
      </c>
      <c r="B2" s="137" t="s">
        <v>4</v>
      </c>
      <c r="C2" s="140" t="s">
        <v>108</v>
      </c>
      <c r="D2" s="138" t="s">
        <v>5</v>
      </c>
      <c r="E2" s="138" t="s">
        <v>6</v>
      </c>
      <c r="F2" s="138"/>
      <c r="G2" s="138"/>
      <c r="H2" s="138" t="s">
        <v>7</v>
      </c>
      <c r="I2" s="137" t="s">
        <v>8</v>
      </c>
      <c r="J2" s="137"/>
      <c r="K2" s="137"/>
      <c r="L2" s="137"/>
      <c r="M2" s="139" t="s">
        <v>9</v>
      </c>
      <c r="N2" s="139"/>
      <c r="O2" s="139"/>
      <c r="P2" s="139"/>
    </row>
    <row r="3" spans="1:16" ht="24" customHeight="1" x14ac:dyDescent="0.2">
      <c r="A3" s="137"/>
      <c r="B3" s="137"/>
      <c r="C3" s="141"/>
      <c r="D3" s="138"/>
      <c r="E3" s="84" t="s">
        <v>10</v>
      </c>
      <c r="F3" s="84" t="s">
        <v>11</v>
      </c>
      <c r="G3" s="84" t="s">
        <v>12</v>
      </c>
      <c r="H3" s="138"/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</row>
    <row r="4" spans="1:16" ht="12.75" customHeight="1" x14ac:dyDescent="0.2">
      <c r="A4" s="133" t="s">
        <v>21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</row>
    <row r="5" spans="1:16" x14ac:dyDescent="0.2">
      <c r="A5" s="6"/>
      <c r="B5" s="6"/>
      <c r="C5" s="115"/>
      <c r="D5" s="85"/>
      <c r="E5" s="86"/>
      <c r="F5" s="87"/>
      <c r="G5" s="86"/>
      <c r="H5" s="88"/>
      <c r="I5" s="6"/>
      <c r="J5" s="6"/>
      <c r="K5" s="6"/>
      <c r="L5" s="6"/>
      <c r="M5" s="6"/>
      <c r="N5" s="6"/>
      <c r="O5" s="6"/>
      <c r="P5" s="6"/>
    </row>
    <row r="6" spans="1:16" ht="16.5" customHeight="1" x14ac:dyDescent="0.2">
      <c r="A6" s="7" t="s">
        <v>72</v>
      </c>
      <c r="B6" s="8" t="s">
        <v>73</v>
      </c>
      <c r="C6" s="119">
        <v>13</v>
      </c>
      <c r="D6" s="89">
        <v>60</v>
      </c>
      <c r="E6" s="89">
        <v>3.54</v>
      </c>
      <c r="F6" s="89">
        <v>11.24</v>
      </c>
      <c r="G6" s="89">
        <v>22.33</v>
      </c>
      <c r="H6" s="89">
        <v>204</v>
      </c>
      <c r="I6" s="9">
        <v>4.7E-2</v>
      </c>
      <c r="J6" s="9">
        <v>0.6</v>
      </c>
      <c r="K6" s="9">
        <v>16.399999999999999</v>
      </c>
      <c r="L6" s="9">
        <v>0.25600000000000001</v>
      </c>
      <c r="M6" s="9">
        <v>124.896</v>
      </c>
      <c r="N6" s="9">
        <v>104.7</v>
      </c>
      <c r="O6" s="9">
        <v>16.648</v>
      </c>
      <c r="P6" s="9">
        <v>0.374</v>
      </c>
    </row>
    <row r="7" spans="1:16" ht="22.5" x14ac:dyDescent="0.2">
      <c r="A7" s="7">
        <v>120</v>
      </c>
      <c r="B7" s="8" t="s">
        <v>22</v>
      </c>
      <c r="C7" s="119">
        <v>23.3</v>
      </c>
      <c r="D7" s="89">
        <v>200</v>
      </c>
      <c r="E7" s="89">
        <v>4.3760000000000003</v>
      </c>
      <c r="F7" s="89">
        <v>3.7959999999999998</v>
      </c>
      <c r="G7" s="89">
        <v>14.364000000000001</v>
      </c>
      <c r="H7" s="89">
        <v>120</v>
      </c>
      <c r="I7" s="9">
        <v>1.9800000000000002E-2</v>
      </c>
      <c r="J7" s="9">
        <v>0.48599999999999999</v>
      </c>
      <c r="K7" s="9">
        <v>8.1969999999999992</v>
      </c>
      <c r="L7" s="9">
        <v>9.9000000000000008E-3</v>
      </c>
      <c r="M7" s="9">
        <v>101.34699999999999</v>
      </c>
      <c r="N7" s="9">
        <v>94.122</v>
      </c>
      <c r="O7" s="9">
        <v>25.11</v>
      </c>
      <c r="P7" s="9">
        <v>0.83</v>
      </c>
    </row>
    <row r="8" spans="1:16" hidden="1" x14ac:dyDescent="0.2">
      <c r="A8" s="7"/>
      <c r="B8" s="8"/>
      <c r="C8" s="119"/>
      <c r="D8" s="89"/>
      <c r="E8" s="89"/>
      <c r="F8" s="89"/>
      <c r="G8" s="89"/>
      <c r="H8" s="89"/>
      <c r="I8" s="9"/>
      <c r="J8" s="9"/>
      <c r="K8" s="9"/>
      <c r="L8" s="9"/>
      <c r="M8" s="9"/>
      <c r="N8" s="9"/>
      <c r="O8" s="9"/>
      <c r="P8" s="9"/>
    </row>
    <row r="9" spans="1:16" x14ac:dyDescent="0.2">
      <c r="A9" s="7">
        <v>382</v>
      </c>
      <c r="B9" s="8" t="s">
        <v>23</v>
      </c>
      <c r="C9" s="119">
        <v>16</v>
      </c>
      <c r="D9" s="89">
        <v>180</v>
      </c>
      <c r="E9" s="89">
        <v>3.67</v>
      </c>
      <c r="F9" s="89">
        <v>3.18</v>
      </c>
      <c r="G9" s="89">
        <v>15.82</v>
      </c>
      <c r="H9" s="89">
        <v>106.74</v>
      </c>
      <c r="I9" s="9">
        <v>1E-3</v>
      </c>
      <c r="J9" s="10"/>
      <c r="K9" s="9">
        <v>40</v>
      </c>
      <c r="L9" s="9">
        <v>0.1</v>
      </c>
      <c r="M9" s="9">
        <v>2.4</v>
      </c>
      <c r="N9" s="9">
        <v>3</v>
      </c>
      <c r="O9" s="10"/>
      <c r="P9" s="9">
        <v>0.02</v>
      </c>
    </row>
    <row r="10" spans="1:16" s="14" customFormat="1" x14ac:dyDescent="0.2">
      <c r="A10" s="11" t="s">
        <v>24</v>
      </c>
      <c r="B10" s="12" t="s">
        <v>25</v>
      </c>
      <c r="C10" s="120">
        <v>2</v>
      </c>
      <c r="D10" s="90">
        <v>20</v>
      </c>
      <c r="E10" s="91">
        <v>1.58</v>
      </c>
      <c r="F10" s="91">
        <v>0.2</v>
      </c>
      <c r="G10" s="91">
        <v>9.66</v>
      </c>
      <c r="H10" s="91">
        <v>46.76</v>
      </c>
      <c r="I10" s="13">
        <v>6.2E-2</v>
      </c>
      <c r="J10" s="13">
        <v>0.8</v>
      </c>
      <c r="K10" s="13">
        <v>0</v>
      </c>
      <c r="L10" s="13">
        <v>0.62222222222222201</v>
      </c>
      <c r="M10" s="13">
        <v>18.044444444444402</v>
      </c>
      <c r="N10" s="13">
        <v>26</v>
      </c>
      <c r="O10" s="13">
        <v>4.8</v>
      </c>
      <c r="P10" s="13">
        <v>0.48</v>
      </c>
    </row>
    <row r="11" spans="1:16" x14ac:dyDescent="0.2">
      <c r="A11" s="15" t="s">
        <v>74</v>
      </c>
      <c r="B11" s="16" t="s">
        <v>109</v>
      </c>
      <c r="C11" s="121">
        <v>10</v>
      </c>
      <c r="D11" s="92">
        <v>100</v>
      </c>
      <c r="E11" s="93">
        <v>0.4</v>
      </c>
      <c r="F11" s="93">
        <v>0.4</v>
      </c>
      <c r="G11" s="93">
        <v>9.8000000000000007</v>
      </c>
      <c r="H11" s="93">
        <v>47</v>
      </c>
      <c r="I11" s="9">
        <v>0.03</v>
      </c>
      <c r="J11" s="9">
        <v>10</v>
      </c>
      <c r="K11" s="9">
        <v>0</v>
      </c>
      <c r="L11" s="9">
        <v>0.2</v>
      </c>
      <c r="M11" s="9">
        <v>16</v>
      </c>
      <c r="N11" s="9">
        <v>11</v>
      </c>
      <c r="O11" s="9">
        <v>9</v>
      </c>
      <c r="P11" s="9">
        <v>2.2000000000000002</v>
      </c>
    </row>
    <row r="12" spans="1:16" x14ac:dyDescent="0.2">
      <c r="A12" s="10"/>
      <c r="B12" s="17" t="s">
        <v>27</v>
      </c>
      <c r="C12" s="117">
        <f>SUM(C6:C11)</f>
        <v>64.3</v>
      </c>
      <c r="D12" s="94">
        <f t="shared" ref="D12:P12" si="0">SUM(D6:D11)</f>
        <v>560</v>
      </c>
      <c r="E12" s="95">
        <f t="shared" si="0"/>
        <v>13.566000000000001</v>
      </c>
      <c r="F12" s="95">
        <f>SUM(F6:F11)</f>
        <v>18.815999999999999</v>
      </c>
      <c r="G12" s="95">
        <f t="shared" si="0"/>
        <v>71.974000000000004</v>
      </c>
      <c r="H12" s="95">
        <f>SUM(H6:H11)</f>
        <v>524.5</v>
      </c>
      <c r="I12" s="18">
        <f t="shared" si="0"/>
        <v>0.1598</v>
      </c>
      <c r="J12" s="18">
        <f t="shared" si="0"/>
        <v>11.885999999999999</v>
      </c>
      <c r="K12" s="18">
        <f t="shared" si="0"/>
        <v>64.596999999999994</v>
      </c>
      <c r="L12" s="18">
        <f t="shared" si="0"/>
        <v>1.1881222222222221</v>
      </c>
      <c r="M12" s="18">
        <f t="shared" si="0"/>
        <v>262.6874444444444</v>
      </c>
      <c r="N12" s="18">
        <f t="shared" si="0"/>
        <v>238.822</v>
      </c>
      <c r="O12" s="18">
        <f t="shared" si="0"/>
        <v>55.557999999999993</v>
      </c>
      <c r="P12" s="18">
        <f t="shared" si="0"/>
        <v>3.9039999999999999</v>
      </c>
    </row>
    <row r="13" spans="1:16" ht="12.75" customHeight="1" x14ac:dyDescent="0.2">
      <c r="A13" s="134" t="s">
        <v>28</v>
      </c>
      <c r="B13" s="134"/>
      <c r="C13" s="135"/>
      <c r="D13" s="134"/>
      <c r="E13" s="134"/>
      <c r="F13" s="134"/>
      <c r="G13" s="134"/>
      <c r="H13" s="134"/>
      <c r="I13" s="20"/>
      <c r="J13" s="20"/>
      <c r="K13" s="20"/>
      <c r="L13" s="20"/>
      <c r="M13" s="20"/>
      <c r="N13" s="20"/>
      <c r="O13" s="20"/>
      <c r="P13" s="20"/>
    </row>
    <row r="14" spans="1:16" ht="12.75" customHeight="1" x14ac:dyDescent="0.2">
      <c r="A14" s="133" t="s">
        <v>21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</row>
    <row r="15" spans="1:16" x14ac:dyDescent="0.2">
      <c r="A15" s="10" t="s">
        <v>75</v>
      </c>
      <c r="B15" s="8" t="s">
        <v>29</v>
      </c>
      <c r="C15" s="119">
        <v>7</v>
      </c>
      <c r="D15" s="89">
        <v>60</v>
      </c>
      <c r="E15" s="89">
        <v>1.86</v>
      </c>
      <c r="F15" s="89">
        <v>0.12</v>
      </c>
      <c r="G15" s="89">
        <v>3.9</v>
      </c>
      <c r="H15" s="89">
        <v>24</v>
      </c>
      <c r="I15" s="9">
        <v>2.1999999999999999E-2</v>
      </c>
      <c r="J15" s="9">
        <v>2</v>
      </c>
      <c r="K15" s="9">
        <v>0</v>
      </c>
      <c r="L15" s="9">
        <v>0.04</v>
      </c>
      <c r="M15" s="9">
        <v>4</v>
      </c>
      <c r="N15" s="9">
        <v>12.4</v>
      </c>
      <c r="O15" s="21">
        <v>32.876666666666701</v>
      </c>
      <c r="P15" s="21">
        <v>2.3341666666666701</v>
      </c>
    </row>
    <row r="16" spans="1:16" x14ac:dyDescent="0.2">
      <c r="A16" s="10" t="s">
        <v>76</v>
      </c>
      <c r="B16" s="8" t="s">
        <v>78</v>
      </c>
      <c r="C16" s="119">
        <v>24.3</v>
      </c>
      <c r="D16" s="89">
        <v>120</v>
      </c>
      <c r="E16" s="89">
        <v>14.34</v>
      </c>
      <c r="F16" s="89">
        <v>13.317</v>
      </c>
      <c r="G16" s="89">
        <v>2.04</v>
      </c>
      <c r="H16" s="89">
        <v>278</v>
      </c>
      <c r="I16" s="9">
        <v>2.1999999999999999E-2</v>
      </c>
      <c r="J16" s="9">
        <v>2</v>
      </c>
      <c r="K16" s="9">
        <v>0</v>
      </c>
      <c r="L16" s="9">
        <v>0.04</v>
      </c>
      <c r="M16" s="9">
        <v>4</v>
      </c>
      <c r="N16" s="9">
        <v>12.4</v>
      </c>
      <c r="O16" s="9">
        <v>4.2</v>
      </c>
      <c r="P16" s="9">
        <v>0.14000000000000001</v>
      </c>
    </row>
    <row r="17" spans="1:16" x14ac:dyDescent="0.2">
      <c r="A17" s="22" t="s">
        <v>77</v>
      </c>
      <c r="B17" s="12" t="s">
        <v>30</v>
      </c>
      <c r="C17" s="120">
        <v>8</v>
      </c>
      <c r="D17" s="90">
        <v>200</v>
      </c>
      <c r="E17" s="90">
        <v>7.0000000000000007E-2</v>
      </c>
      <c r="F17" s="90">
        <v>0.02</v>
      </c>
      <c r="G17" s="90">
        <v>15</v>
      </c>
      <c r="H17" s="90">
        <v>60</v>
      </c>
      <c r="I17" s="24">
        <v>1E-3</v>
      </c>
      <c r="J17" s="24">
        <v>0.1</v>
      </c>
      <c r="K17" s="23"/>
      <c r="L17" s="23"/>
      <c r="M17" s="24">
        <v>4.95</v>
      </c>
      <c r="N17" s="24">
        <v>8.24</v>
      </c>
      <c r="O17" s="24">
        <v>4.4000000000000004</v>
      </c>
      <c r="P17" s="24">
        <v>0.85299999999999998</v>
      </c>
    </row>
    <row r="18" spans="1:16" x14ac:dyDescent="0.2">
      <c r="A18" s="7">
        <v>432</v>
      </c>
      <c r="B18" s="8" t="s">
        <v>31</v>
      </c>
      <c r="C18" s="119">
        <v>7</v>
      </c>
      <c r="D18" s="89">
        <v>20</v>
      </c>
      <c r="E18" s="97">
        <v>3.5979999999999999</v>
      </c>
      <c r="F18" s="97">
        <v>2.5390000000000001</v>
      </c>
      <c r="G18" s="97">
        <v>21.814</v>
      </c>
      <c r="H18" s="97">
        <v>124.363</v>
      </c>
      <c r="I18" s="25">
        <v>0.254</v>
      </c>
      <c r="J18" s="25">
        <v>0.1</v>
      </c>
      <c r="K18" s="25">
        <v>2.5</v>
      </c>
      <c r="L18" s="25">
        <v>1.365</v>
      </c>
      <c r="M18" s="25">
        <v>8.0530000000000008</v>
      </c>
      <c r="N18" s="25">
        <v>33</v>
      </c>
      <c r="O18" s="25">
        <v>6.298</v>
      </c>
      <c r="P18" s="25">
        <v>0.44500000000000001</v>
      </c>
    </row>
    <row r="19" spans="1:16" s="14" customFormat="1" x14ac:dyDescent="0.2">
      <c r="A19" s="11" t="s">
        <v>24</v>
      </c>
      <c r="B19" s="12" t="s">
        <v>25</v>
      </c>
      <c r="C19" s="120">
        <v>2</v>
      </c>
      <c r="D19" s="90">
        <v>20</v>
      </c>
      <c r="E19" s="91">
        <v>1.58</v>
      </c>
      <c r="F19" s="91">
        <v>0.2</v>
      </c>
      <c r="G19" s="91">
        <v>9.66</v>
      </c>
      <c r="H19" s="91">
        <v>46.76</v>
      </c>
      <c r="I19" s="13">
        <v>6.2E-2</v>
      </c>
      <c r="J19" s="13">
        <v>0.8</v>
      </c>
      <c r="K19" s="13">
        <v>0</v>
      </c>
      <c r="L19" s="13">
        <v>0.62222222222222201</v>
      </c>
      <c r="M19" s="13">
        <v>18.044444444444402</v>
      </c>
      <c r="N19" s="13">
        <v>26</v>
      </c>
      <c r="O19" s="13">
        <v>4.8</v>
      </c>
      <c r="P19" s="13">
        <v>0.48</v>
      </c>
    </row>
    <row r="20" spans="1:16" x14ac:dyDescent="0.2">
      <c r="A20" s="15" t="s">
        <v>74</v>
      </c>
      <c r="B20" s="16" t="s">
        <v>109</v>
      </c>
      <c r="C20" s="121">
        <v>16</v>
      </c>
      <c r="D20" s="92">
        <v>100</v>
      </c>
      <c r="E20" s="93">
        <v>0.4</v>
      </c>
      <c r="F20" s="93">
        <v>0.3</v>
      </c>
      <c r="G20" s="93">
        <v>10.3</v>
      </c>
      <c r="H20" s="93">
        <v>47</v>
      </c>
      <c r="I20" s="9">
        <v>0.02</v>
      </c>
      <c r="J20" s="9">
        <v>5</v>
      </c>
      <c r="K20" s="9">
        <v>0</v>
      </c>
      <c r="L20" s="9">
        <v>0.4</v>
      </c>
      <c r="M20" s="9">
        <v>19</v>
      </c>
      <c r="N20" s="9">
        <v>16</v>
      </c>
      <c r="O20" s="9">
        <v>12</v>
      </c>
      <c r="P20" s="9">
        <v>2.2999999999999998</v>
      </c>
    </row>
    <row r="21" spans="1:16" x14ac:dyDescent="0.2">
      <c r="A21" s="26"/>
      <c r="B21" s="27" t="s">
        <v>27</v>
      </c>
      <c r="C21" s="125">
        <f t="shared" ref="C21:H21" si="1">SUM(C15:C20)</f>
        <v>64.3</v>
      </c>
      <c r="D21" s="98">
        <f t="shared" si="1"/>
        <v>520</v>
      </c>
      <c r="E21" s="95">
        <f t="shared" si="1"/>
        <v>21.847999999999999</v>
      </c>
      <c r="F21" s="95">
        <f t="shared" si="1"/>
        <v>16.495999999999999</v>
      </c>
      <c r="G21" s="95">
        <f t="shared" si="1"/>
        <v>62.713999999999999</v>
      </c>
      <c r="H21" s="95">
        <f t="shared" si="1"/>
        <v>580.12300000000005</v>
      </c>
      <c r="I21" s="9"/>
      <c r="J21" s="9"/>
      <c r="K21" s="9"/>
      <c r="L21" s="9"/>
      <c r="M21" s="9"/>
      <c r="N21" s="9"/>
      <c r="O21" s="9"/>
      <c r="P21" s="9"/>
    </row>
    <row r="22" spans="1:16" x14ac:dyDescent="0.2">
      <c r="A22" s="26"/>
      <c r="B22" s="28"/>
      <c r="C22" s="122"/>
      <c r="D22" s="99"/>
      <c r="I22" s="6"/>
      <c r="J22" s="6"/>
      <c r="K22" s="6"/>
      <c r="L22" s="6"/>
      <c r="M22" s="6"/>
      <c r="N22" s="6"/>
      <c r="O22" s="6"/>
      <c r="P22" s="6"/>
    </row>
    <row r="23" spans="1:16" ht="12.75" customHeight="1" x14ac:dyDescent="0.2">
      <c r="A23" s="134" t="s">
        <v>32</v>
      </c>
      <c r="B23" s="134"/>
      <c r="C23" s="135"/>
      <c r="D23" s="134"/>
      <c r="E23" s="134"/>
      <c r="F23" s="134"/>
      <c r="G23" s="134"/>
      <c r="H23" s="134"/>
      <c r="I23" s="20"/>
      <c r="J23" s="20"/>
      <c r="K23" s="20"/>
      <c r="L23" s="20"/>
      <c r="M23" s="20"/>
      <c r="N23" s="20"/>
      <c r="O23" s="20"/>
      <c r="P23" s="20"/>
    </row>
    <row r="24" spans="1:16" ht="12.75" customHeight="1" x14ac:dyDescent="0.2">
      <c r="A24" s="133" t="s">
        <v>21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</row>
    <row r="25" spans="1:16" x14ac:dyDescent="0.2">
      <c r="A25" s="30" t="s">
        <v>33</v>
      </c>
      <c r="B25" s="8" t="s">
        <v>34</v>
      </c>
      <c r="C25" s="119">
        <v>8</v>
      </c>
      <c r="D25" s="89">
        <v>60</v>
      </c>
      <c r="E25" s="89">
        <v>0.48</v>
      </c>
      <c r="F25" s="89">
        <v>0.06</v>
      </c>
      <c r="G25" s="89">
        <v>1.02</v>
      </c>
      <c r="H25" s="89">
        <v>6</v>
      </c>
      <c r="I25" s="9">
        <v>0.44</v>
      </c>
      <c r="J25" s="9">
        <v>4.4000000000000004</v>
      </c>
      <c r="K25" s="9">
        <v>2.2400000000000002</v>
      </c>
      <c r="L25" s="9">
        <v>1.88</v>
      </c>
      <c r="M25" s="9">
        <v>0.56000000000000005</v>
      </c>
      <c r="N25" s="9">
        <v>1.2</v>
      </c>
      <c r="O25" s="9">
        <v>1.4</v>
      </c>
      <c r="P25" s="9">
        <v>1.32</v>
      </c>
    </row>
    <row r="26" spans="1:16" ht="22.5" x14ac:dyDescent="0.2">
      <c r="A26" s="31" t="s">
        <v>35</v>
      </c>
      <c r="B26" s="32" t="s">
        <v>36</v>
      </c>
      <c r="C26" s="126">
        <v>23.3</v>
      </c>
      <c r="D26" s="97" t="s">
        <v>79</v>
      </c>
      <c r="E26" s="97">
        <v>8.5</v>
      </c>
      <c r="F26" s="97">
        <v>11.16</v>
      </c>
      <c r="G26" s="97">
        <v>9.6</v>
      </c>
      <c r="H26" s="97">
        <v>226.19</v>
      </c>
      <c r="I26" s="25">
        <v>7.3999999999999996E-2</v>
      </c>
      <c r="J26" s="25">
        <v>2.0659999999999998</v>
      </c>
      <c r="K26" s="25">
        <v>7.5</v>
      </c>
      <c r="L26" s="25">
        <v>1.57</v>
      </c>
      <c r="M26" s="25">
        <v>19.396999999999998</v>
      </c>
      <c r="N26" s="25">
        <v>106.264</v>
      </c>
      <c r="O26" s="25">
        <v>17.446000000000002</v>
      </c>
      <c r="P26" s="25">
        <v>1.633</v>
      </c>
    </row>
    <row r="27" spans="1:16" ht="22.5" x14ac:dyDescent="0.2">
      <c r="A27" s="7" t="s">
        <v>37</v>
      </c>
      <c r="B27" s="8" t="s">
        <v>82</v>
      </c>
      <c r="C27" s="119">
        <v>14</v>
      </c>
      <c r="D27" s="89">
        <v>150</v>
      </c>
      <c r="E27" s="89">
        <v>3.03</v>
      </c>
      <c r="F27" s="89">
        <v>5.94</v>
      </c>
      <c r="G27" s="89">
        <v>20.98</v>
      </c>
      <c r="H27" s="89">
        <v>157.5</v>
      </c>
      <c r="I27" s="9">
        <v>0.13</v>
      </c>
      <c r="J27" s="9">
        <v>26.28</v>
      </c>
      <c r="K27" s="9">
        <v>24.1</v>
      </c>
      <c r="L27" s="9">
        <v>0.12</v>
      </c>
      <c r="M27" s="9">
        <v>45.62</v>
      </c>
      <c r="N27" s="9">
        <v>96.07</v>
      </c>
      <c r="O27" s="9">
        <v>32.18</v>
      </c>
      <c r="P27" s="9">
        <v>1.1140000000000001</v>
      </c>
    </row>
    <row r="28" spans="1:16" x14ac:dyDescent="0.2">
      <c r="A28" s="10" t="s">
        <v>81</v>
      </c>
      <c r="B28" s="8" t="s">
        <v>38</v>
      </c>
      <c r="C28" s="119">
        <v>8</v>
      </c>
      <c r="D28" s="89">
        <v>15</v>
      </c>
      <c r="E28" s="89">
        <v>1.4999999999999999E-2</v>
      </c>
      <c r="F28" s="89"/>
      <c r="G28" s="89">
        <v>11.91</v>
      </c>
      <c r="H28" s="89">
        <v>48.15</v>
      </c>
      <c r="I28" s="10"/>
      <c r="J28" s="10"/>
      <c r="K28" s="10"/>
      <c r="L28" s="10"/>
      <c r="M28" s="9">
        <v>0.6</v>
      </c>
      <c r="N28" s="9">
        <v>0.15</v>
      </c>
      <c r="O28" s="9">
        <v>0.3</v>
      </c>
      <c r="P28" s="9">
        <v>0.06</v>
      </c>
    </row>
    <row r="29" spans="1:16" x14ac:dyDescent="0.2">
      <c r="A29" s="11" t="s">
        <v>81</v>
      </c>
      <c r="B29" s="12" t="s">
        <v>25</v>
      </c>
      <c r="C29" s="120">
        <v>2</v>
      </c>
      <c r="D29" s="90">
        <v>20</v>
      </c>
      <c r="E29" s="91">
        <v>1.58</v>
      </c>
      <c r="F29" s="91">
        <v>0.2</v>
      </c>
      <c r="G29" s="91">
        <v>9.66</v>
      </c>
      <c r="H29" s="91">
        <v>46.76</v>
      </c>
      <c r="I29" s="24">
        <v>7.7499999999999999E-2</v>
      </c>
      <c r="J29" s="24">
        <v>1</v>
      </c>
      <c r="K29" s="24">
        <v>0</v>
      </c>
      <c r="L29" s="24">
        <v>0.77777777777777801</v>
      </c>
      <c r="M29" s="24">
        <v>22.5555555555556</v>
      </c>
      <c r="N29" s="24">
        <v>32.5</v>
      </c>
      <c r="O29" s="24">
        <v>6</v>
      </c>
      <c r="P29" s="24">
        <v>0.6</v>
      </c>
    </row>
    <row r="30" spans="1:16" x14ac:dyDescent="0.2">
      <c r="A30" s="22" t="s">
        <v>80</v>
      </c>
      <c r="B30" s="12" t="s">
        <v>85</v>
      </c>
      <c r="C30" s="120">
        <v>9</v>
      </c>
      <c r="D30" s="90">
        <v>207</v>
      </c>
      <c r="E30" s="90">
        <v>0.13</v>
      </c>
      <c r="F30" s="90">
        <v>0.02</v>
      </c>
      <c r="G30" s="90">
        <v>15.2</v>
      </c>
      <c r="H30" s="90">
        <v>62</v>
      </c>
      <c r="I30" s="21">
        <v>3.0000000000000001E-3</v>
      </c>
      <c r="J30" s="21">
        <v>2.5</v>
      </c>
      <c r="K30" s="34"/>
      <c r="L30" s="21">
        <v>1.2E-2</v>
      </c>
      <c r="M30" s="21">
        <v>7.35</v>
      </c>
      <c r="N30" s="21">
        <v>9.56</v>
      </c>
      <c r="O30" s="21">
        <v>5.12</v>
      </c>
      <c r="P30" s="21">
        <v>0.88300000000000001</v>
      </c>
    </row>
    <row r="31" spans="1:16" x14ac:dyDescent="0.2">
      <c r="A31" s="35"/>
      <c r="B31" s="27" t="s">
        <v>27</v>
      </c>
      <c r="C31" s="125">
        <f>SUM(C25:C30)</f>
        <v>64.3</v>
      </c>
      <c r="D31" s="98">
        <f>D30+D29+D28+D27+D25+110</f>
        <v>562</v>
      </c>
      <c r="E31" s="95">
        <f t="shared" ref="E31:P31" si="2">SUM(E25:E30)</f>
        <v>13.735000000000001</v>
      </c>
      <c r="F31" s="95">
        <f t="shared" si="2"/>
        <v>17.38</v>
      </c>
      <c r="G31" s="95">
        <f t="shared" si="2"/>
        <v>68.37</v>
      </c>
      <c r="H31" s="95">
        <f>SUM(H25:H30)</f>
        <v>546.59999999999991</v>
      </c>
      <c r="I31" s="18">
        <f t="shared" si="2"/>
        <v>0.72450000000000003</v>
      </c>
      <c r="J31" s="18">
        <f t="shared" si="2"/>
        <v>36.246000000000002</v>
      </c>
      <c r="K31" s="18">
        <f t="shared" si="2"/>
        <v>33.840000000000003</v>
      </c>
      <c r="L31" s="18">
        <f t="shared" si="2"/>
        <v>4.3597777777777775</v>
      </c>
      <c r="M31" s="18">
        <f t="shared" si="2"/>
        <v>96.082555555555587</v>
      </c>
      <c r="N31" s="18">
        <f t="shared" si="2"/>
        <v>245.744</v>
      </c>
      <c r="O31" s="18">
        <f t="shared" si="2"/>
        <v>62.445999999999991</v>
      </c>
      <c r="P31" s="18">
        <f t="shared" si="2"/>
        <v>5.6099999999999994</v>
      </c>
    </row>
    <row r="32" spans="1:16" ht="13.5" customHeight="1" x14ac:dyDescent="0.2">
      <c r="A32" s="134" t="s">
        <v>39</v>
      </c>
      <c r="B32" s="134"/>
      <c r="C32" s="135"/>
      <c r="D32" s="134"/>
      <c r="E32" s="134"/>
      <c r="F32" s="134"/>
      <c r="G32" s="134"/>
      <c r="H32" s="134"/>
      <c r="I32" s="20"/>
      <c r="J32" s="20"/>
      <c r="K32" s="20"/>
      <c r="L32" s="20"/>
      <c r="M32" s="20"/>
      <c r="N32" s="20"/>
      <c r="O32" s="20"/>
      <c r="P32" s="20"/>
    </row>
    <row r="33" spans="1:16" ht="12.75" customHeight="1" x14ac:dyDescent="0.2">
      <c r="A33" s="133" t="s">
        <v>21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</row>
    <row r="34" spans="1:16" x14ac:dyDescent="0.2">
      <c r="A34" s="33" t="s">
        <v>86</v>
      </c>
      <c r="B34" s="32" t="s">
        <v>83</v>
      </c>
      <c r="C34" s="126">
        <v>16</v>
      </c>
      <c r="D34" s="97">
        <v>60</v>
      </c>
      <c r="E34" s="97">
        <v>6.96</v>
      </c>
      <c r="F34" s="97">
        <v>9.9600000000000009</v>
      </c>
      <c r="G34" s="97">
        <v>17.79</v>
      </c>
      <c r="H34" s="97">
        <v>188.4</v>
      </c>
      <c r="I34" s="25">
        <v>9.1999999999999998E-2</v>
      </c>
      <c r="J34" s="25">
        <v>1.748</v>
      </c>
      <c r="K34" s="25">
        <v>61.801000000000002</v>
      </c>
      <c r="L34" s="25">
        <v>2.5960000000000001</v>
      </c>
      <c r="M34" s="25">
        <v>180.3</v>
      </c>
      <c r="N34" s="25">
        <v>225.21</v>
      </c>
      <c r="O34" s="25">
        <v>36.271000000000001</v>
      </c>
      <c r="P34" s="25">
        <v>0.998</v>
      </c>
    </row>
    <row r="35" spans="1:16" ht="21" hidden="1" customHeight="1" x14ac:dyDescent="0.2">
      <c r="A35" s="36"/>
      <c r="B35" s="32"/>
      <c r="C35" s="126"/>
      <c r="D35" s="97"/>
      <c r="E35" s="97"/>
      <c r="F35" s="97"/>
      <c r="G35" s="97"/>
      <c r="H35" s="97"/>
      <c r="I35" s="25"/>
      <c r="J35" s="25"/>
      <c r="K35" s="25"/>
      <c r="L35" s="25"/>
      <c r="M35" s="25"/>
      <c r="N35" s="25"/>
      <c r="O35" s="25"/>
      <c r="P35" s="25"/>
    </row>
    <row r="36" spans="1:16" s="38" customFormat="1" ht="21" customHeight="1" x14ac:dyDescent="0.2">
      <c r="A36" s="33" t="s">
        <v>87</v>
      </c>
      <c r="B36" s="32" t="s">
        <v>84</v>
      </c>
      <c r="C36" s="126">
        <v>26.3</v>
      </c>
      <c r="D36" s="97">
        <v>150</v>
      </c>
      <c r="E36" s="97">
        <v>6.91</v>
      </c>
      <c r="F36" s="97">
        <v>5.34</v>
      </c>
      <c r="G36" s="97">
        <v>39.53</v>
      </c>
      <c r="H36" s="97">
        <v>236</v>
      </c>
      <c r="I36" s="25">
        <v>9.1999999999999998E-2</v>
      </c>
      <c r="J36" s="25">
        <v>1.748</v>
      </c>
      <c r="K36" s="25">
        <v>61.801000000000002</v>
      </c>
      <c r="L36" s="25">
        <v>2.5960000000000001</v>
      </c>
      <c r="M36" s="25">
        <v>180.3</v>
      </c>
      <c r="N36" s="25">
        <v>225.21</v>
      </c>
      <c r="O36" s="25">
        <v>36.271000000000001</v>
      </c>
      <c r="P36" s="21">
        <v>0.15</v>
      </c>
    </row>
    <row r="37" spans="1:16" ht="21" customHeight="1" x14ac:dyDescent="0.2">
      <c r="A37" s="22" t="s">
        <v>77</v>
      </c>
      <c r="B37" s="12" t="s">
        <v>30</v>
      </c>
      <c r="C37" s="120">
        <v>8</v>
      </c>
      <c r="D37" s="90">
        <v>200</v>
      </c>
      <c r="E37" s="90">
        <v>7.0000000000000007E-2</v>
      </c>
      <c r="F37" s="90">
        <v>0.02</v>
      </c>
      <c r="G37" s="90">
        <v>15</v>
      </c>
      <c r="H37" s="90">
        <v>60</v>
      </c>
      <c r="I37" s="24">
        <v>1E-3</v>
      </c>
      <c r="J37" s="24">
        <v>0.1</v>
      </c>
      <c r="K37" s="23"/>
      <c r="L37" s="23"/>
      <c r="M37" s="24">
        <v>4.95</v>
      </c>
      <c r="N37" s="24">
        <v>8.24</v>
      </c>
      <c r="O37" s="24">
        <v>4.4000000000000004</v>
      </c>
      <c r="P37" s="24">
        <v>0.85299999999999998</v>
      </c>
    </row>
    <row r="38" spans="1:16" x14ac:dyDescent="0.2">
      <c r="A38" s="11" t="s">
        <v>81</v>
      </c>
      <c r="B38" s="12" t="s">
        <v>25</v>
      </c>
      <c r="C38" s="120">
        <v>12</v>
      </c>
      <c r="D38" s="90">
        <v>20</v>
      </c>
      <c r="E38" s="91">
        <v>1.58</v>
      </c>
      <c r="F38" s="91">
        <v>0.2</v>
      </c>
      <c r="G38" s="91">
        <v>9.66</v>
      </c>
      <c r="H38" s="91">
        <v>46.76</v>
      </c>
      <c r="I38" s="9">
        <v>0.06</v>
      </c>
      <c r="J38" s="9">
        <v>38</v>
      </c>
      <c r="K38" s="10"/>
      <c r="L38" s="9">
        <v>0.2</v>
      </c>
      <c r="M38" s="9">
        <v>35</v>
      </c>
      <c r="N38" s="9">
        <v>17</v>
      </c>
      <c r="O38" s="9">
        <v>11</v>
      </c>
      <c r="P38" s="9">
        <v>0.1</v>
      </c>
    </row>
    <row r="39" spans="1:16" s="14" customFormat="1" x14ac:dyDescent="0.2">
      <c r="A39" s="15" t="s">
        <v>74</v>
      </c>
      <c r="B39" s="16" t="s">
        <v>109</v>
      </c>
      <c r="C39" s="121">
        <v>2</v>
      </c>
      <c r="D39" s="92">
        <v>100</v>
      </c>
      <c r="E39" s="93">
        <v>0.4</v>
      </c>
      <c r="F39" s="93">
        <v>0.4</v>
      </c>
      <c r="G39" s="93">
        <v>9.8000000000000007</v>
      </c>
      <c r="H39" s="93">
        <v>47</v>
      </c>
      <c r="I39" s="13">
        <v>6.2E-2</v>
      </c>
      <c r="J39" s="13">
        <v>0.8</v>
      </c>
      <c r="K39" s="13">
        <v>0</v>
      </c>
      <c r="L39" s="13">
        <v>0.62222222222222201</v>
      </c>
      <c r="M39" s="13">
        <v>18.044444444444402</v>
      </c>
      <c r="N39" s="13">
        <v>26</v>
      </c>
      <c r="O39" s="13">
        <v>4.8</v>
      </c>
      <c r="P39" s="13">
        <v>0.48</v>
      </c>
    </row>
    <row r="40" spans="1:16" s="14" customFormat="1" x14ac:dyDescent="0.2">
      <c r="A40" s="39"/>
      <c r="B40" s="40" t="s">
        <v>27</v>
      </c>
      <c r="C40" s="127">
        <f>SUM(C34:C39)</f>
        <v>64.3</v>
      </c>
      <c r="D40" s="101">
        <f t="shared" ref="D40:P40" si="3">SUM(D34:D39)</f>
        <v>530</v>
      </c>
      <c r="E40" s="102">
        <f t="shared" si="3"/>
        <v>15.920000000000002</v>
      </c>
      <c r="F40" s="114">
        <f>SUM(F34:F39)</f>
        <v>15.92</v>
      </c>
      <c r="G40" s="102">
        <f t="shared" si="3"/>
        <v>91.779999999999987</v>
      </c>
      <c r="H40" s="102">
        <f>SUM(H34:H39)</f>
        <v>578.16</v>
      </c>
      <c r="I40" s="41">
        <f t="shared" si="3"/>
        <v>0.307</v>
      </c>
      <c r="J40" s="41">
        <f t="shared" si="3"/>
        <v>42.396000000000001</v>
      </c>
      <c r="K40" s="41">
        <f t="shared" si="3"/>
        <v>123.602</v>
      </c>
      <c r="L40" s="41">
        <f t="shared" si="3"/>
        <v>6.0142222222222221</v>
      </c>
      <c r="M40" s="41">
        <f t="shared" si="3"/>
        <v>418.59444444444443</v>
      </c>
      <c r="N40" s="41">
        <f t="shared" si="3"/>
        <v>501.66</v>
      </c>
      <c r="O40" s="41">
        <f t="shared" si="3"/>
        <v>92.742000000000004</v>
      </c>
      <c r="P40" s="41">
        <f t="shared" si="3"/>
        <v>2.581</v>
      </c>
    </row>
    <row r="41" spans="1:16" s="14" customFormat="1" x14ac:dyDescent="0.2">
      <c r="A41" s="39"/>
      <c r="B41" s="40"/>
      <c r="C41" s="40"/>
      <c r="D41" s="101"/>
      <c r="I41" s="41"/>
      <c r="J41" s="41"/>
      <c r="K41" s="41"/>
      <c r="L41" s="41"/>
      <c r="M41" s="41"/>
      <c r="N41" s="41"/>
      <c r="O41" s="41"/>
      <c r="P41" s="41"/>
    </row>
    <row r="42" spans="1:16" ht="12.75" customHeight="1" x14ac:dyDescent="0.2">
      <c r="A42" s="134" t="s">
        <v>40</v>
      </c>
      <c r="B42" s="134"/>
      <c r="C42" s="135"/>
      <c r="D42" s="134"/>
      <c r="E42" s="134"/>
      <c r="F42" s="134"/>
      <c r="G42" s="134"/>
      <c r="H42" s="134"/>
      <c r="I42" s="20"/>
      <c r="J42" s="20"/>
      <c r="K42" s="20"/>
      <c r="L42" s="20"/>
      <c r="M42" s="20"/>
      <c r="N42" s="20"/>
      <c r="O42" s="20"/>
      <c r="P42" s="20"/>
    </row>
    <row r="43" spans="1:16" ht="12.75" customHeight="1" x14ac:dyDescent="0.2">
      <c r="A43" s="133" t="s">
        <v>21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</row>
    <row r="44" spans="1:16" x14ac:dyDescent="0.2">
      <c r="A44" s="30" t="s">
        <v>33</v>
      </c>
      <c r="B44" s="8" t="s">
        <v>34</v>
      </c>
      <c r="C44" s="119">
        <v>8</v>
      </c>
      <c r="D44" s="89">
        <v>60</v>
      </c>
      <c r="E44" s="89">
        <v>0.48</v>
      </c>
      <c r="F44" s="89">
        <v>0.06</v>
      </c>
      <c r="G44" s="89">
        <v>1.02</v>
      </c>
      <c r="H44" s="89">
        <v>6</v>
      </c>
      <c r="I44" s="9">
        <v>0.33</v>
      </c>
      <c r="J44" s="9">
        <v>3.3</v>
      </c>
      <c r="K44" s="9">
        <v>1.68</v>
      </c>
      <c r="L44" s="9">
        <v>1.41</v>
      </c>
      <c r="M44" s="9">
        <v>0.42</v>
      </c>
      <c r="N44" s="9">
        <v>0.9</v>
      </c>
      <c r="O44" s="9">
        <v>1.05</v>
      </c>
      <c r="P44" s="9">
        <v>0.99</v>
      </c>
    </row>
    <row r="45" spans="1:16" x14ac:dyDescent="0.2">
      <c r="A45" s="31" t="s">
        <v>89</v>
      </c>
      <c r="B45" s="32" t="s">
        <v>88</v>
      </c>
      <c r="C45" s="126">
        <v>25.3</v>
      </c>
      <c r="D45" s="97">
        <v>100</v>
      </c>
      <c r="E45" s="97">
        <v>13.36</v>
      </c>
      <c r="F45" s="97">
        <v>14.08</v>
      </c>
      <c r="G45" s="97">
        <v>3.27</v>
      </c>
      <c r="H45" s="97">
        <v>164</v>
      </c>
      <c r="I45" s="42">
        <v>7.3999999999999996E-2</v>
      </c>
      <c r="J45" s="42">
        <v>4.05</v>
      </c>
      <c r="K45" s="42"/>
      <c r="L45" s="42">
        <v>1.9419999999999999</v>
      </c>
      <c r="M45" s="42">
        <v>10.94</v>
      </c>
      <c r="N45" s="42">
        <v>145.25</v>
      </c>
      <c r="O45" s="42">
        <v>20.7</v>
      </c>
      <c r="P45" s="42">
        <v>2.1739999999999999</v>
      </c>
    </row>
    <row r="46" spans="1:16" x14ac:dyDescent="0.2">
      <c r="A46" s="7" t="s">
        <v>90</v>
      </c>
      <c r="B46" s="8" t="s">
        <v>91</v>
      </c>
      <c r="C46" s="119">
        <v>13</v>
      </c>
      <c r="D46" s="89">
        <v>150</v>
      </c>
      <c r="E46" s="89">
        <v>3.2549999999999999</v>
      </c>
      <c r="F46" s="89">
        <v>6.41</v>
      </c>
      <c r="G46" s="89">
        <v>19</v>
      </c>
      <c r="H46" s="89">
        <v>181.5</v>
      </c>
      <c r="I46" s="9">
        <v>0.16</v>
      </c>
      <c r="J46" s="9">
        <v>25.937999999999999</v>
      </c>
      <c r="K46" s="9">
        <v>26.3</v>
      </c>
      <c r="L46" s="9">
        <v>0.189</v>
      </c>
      <c r="M46" s="9">
        <v>45.62</v>
      </c>
      <c r="N46" s="9">
        <v>98.07</v>
      </c>
      <c r="O46" s="9">
        <v>33.11</v>
      </c>
      <c r="P46" s="9">
        <v>1.2250000000000001</v>
      </c>
    </row>
    <row r="47" spans="1:16" x14ac:dyDescent="0.2">
      <c r="A47" s="22" t="s">
        <v>80</v>
      </c>
      <c r="B47" s="12" t="s">
        <v>85</v>
      </c>
      <c r="C47" s="120">
        <v>9</v>
      </c>
      <c r="D47" s="90">
        <v>207</v>
      </c>
      <c r="E47" s="90">
        <v>0.13</v>
      </c>
      <c r="F47" s="90">
        <v>0.02</v>
      </c>
      <c r="G47" s="90">
        <v>15.2</v>
      </c>
      <c r="H47" s="90">
        <v>62</v>
      </c>
      <c r="I47" s="21">
        <v>3.0000000000000001E-3</v>
      </c>
      <c r="J47" s="21">
        <v>2.5</v>
      </c>
      <c r="K47" s="34"/>
      <c r="L47" s="21">
        <v>1.2E-2</v>
      </c>
      <c r="M47" s="21">
        <v>7.35</v>
      </c>
      <c r="N47" s="21">
        <v>9.56</v>
      </c>
      <c r="O47" s="21">
        <v>5.12</v>
      </c>
      <c r="P47" s="21">
        <v>0.88300000000000001</v>
      </c>
    </row>
    <row r="48" spans="1:16" ht="33.75" x14ac:dyDescent="0.2">
      <c r="A48" s="10" t="s">
        <v>92</v>
      </c>
      <c r="B48" s="8" t="s">
        <v>93</v>
      </c>
      <c r="C48" s="119">
        <v>7</v>
      </c>
      <c r="D48" s="89">
        <v>50</v>
      </c>
      <c r="E48" s="89">
        <v>4.2</v>
      </c>
      <c r="F48" s="89">
        <v>2.4900000000000002</v>
      </c>
      <c r="G48" s="89">
        <v>21.83</v>
      </c>
      <c r="H48" s="89">
        <v>127</v>
      </c>
      <c r="I48" s="9">
        <v>0.30499999999999999</v>
      </c>
      <c r="J48" s="9">
        <v>0.56000000000000005</v>
      </c>
      <c r="K48" s="9">
        <v>1.6</v>
      </c>
      <c r="L48" s="9">
        <v>2.363</v>
      </c>
      <c r="M48" s="9">
        <v>42.796999999999997</v>
      </c>
      <c r="N48" s="9">
        <v>83.183999999999997</v>
      </c>
      <c r="O48" s="9">
        <v>26.84</v>
      </c>
      <c r="P48" s="9">
        <v>0.85599999999999998</v>
      </c>
    </row>
    <row r="49" spans="1:16" s="14" customFormat="1" x14ac:dyDescent="0.2">
      <c r="A49" s="11" t="s">
        <v>81</v>
      </c>
      <c r="B49" s="12" t="s">
        <v>25</v>
      </c>
      <c r="C49" s="120">
        <v>2</v>
      </c>
      <c r="D49" s="90">
        <v>20</v>
      </c>
      <c r="E49" s="91">
        <v>1.58</v>
      </c>
      <c r="F49" s="91">
        <v>0.2</v>
      </c>
      <c r="G49" s="91">
        <v>9.66</v>
      </c>
      <c r="H49" s="91">
        <v>46.76</v>
      </c>
      <c r="I49" s="13">
        <v>6.2E-2</v>
      </c>
      <c r="J49" s="13">
        <v>0.8</v>
      </c>
      <c r="K49" s="13">
        <v>0</v>
      </c>
      <c r="L49" s="13">
        <v>0.62222222222222201</v>
      </c>
      <c r="M49" s="13">
        <v>18.044444444444402</v>
      </c>
      <c r="N49" s="13">
        <v>26</v>
      </c>
      <c r="O49" s="13">
        <v>4.8</v>
      </c>
      <c r="P49" s="13">
        <v>0.48</v>
      </c>
    </row>
    <row r="50" spans="1:16" s="14" customFormat="1" x14ac:dyDescent="0.2">
      <c r="A50" s="39"/>
      <c r="B50" s="40" t="s">
        <v>27</v>
      </c>
      <c r="C50" s="127">
        <f>SUM(C44:C49)</f>
        <v>64.3</v>
      </c>
      <c r="D50" s="101">
        <f t="shared" ref="D50:P50" si="4">SUM(D44:D49)</f>
        <v>587</v>
      </c>
      <c r="E50" s="102">
        <f t="shared" si="4"/>
        <v>23.004999999999995</v>
      </c>
      <c r="F50" s="102">
        <f t="shared" si="4"/>
        <v>23.26</v>
      </c>
      <c r="G50" s="102">
        <f t="shared" si="4"/>
        <v>69.97999999999999</v>
      </c>
      <c r="H50" s="102">
        <f t="shared" si="4"/>
        <v>587.26</v>
      </c>
      <c r="I50" s="41">
        <f t="shared" si="4"/>
        <v>0.93400000000000016</v>
      </c>
      <c r="J50" s="41">
        <f t="shared" si="4"/>
        <v>37.147999999999996</v>
      </c>
      <c r="K50" s="41">
        <f t="shared" si="4"/>
        <v>29.580000000000002</v>
      </c>
      <c r="L50" s="41">
        <f t="shared" si="4"/>
        <v>6.5382222222222222</v>
      </c>
      <c r="M50" s="41">
        <f t="shared" si="4"/>
        <v>125.1714444444444</v>
      </c>
      <c r="N50" s="41">
        <f t="shared" si="4"/>
        <v>362.964</v>
      </c>
      <c r="O50" s="41">
        <f t="shared" si="4"/>
        <v>91.61999999999999</v>
      </c>
      <c r="P50" s="41">
        <f t="shared" si="4"/>
        <v>6.6079999999999988</v>
      </c>
    </row>
    <row r="51" spans="1:16" ht="12.75" customHeight="1" x14ac:dyDescent="0.2">
      <c r="A51" s="134" t="s">
        <v>41</v>
      </c>
      <c r="B51" s="134"/>
      <c r="C51" s="135"/>
      <c r="D51" s="134"/>
      <c r="E51" s="134"/>
      <c r="F51" s="134"/>
      <c r="G51" s="134"/>
      <c r="H51" s="134"/>
      <c r="I51" s="20"/>
      <c r="J51" s="20"/>
      <c r="K51" s="20"/>
      <c r="L51" s="20"/>
      <c r="M51" s="20"/>
      <c r="N51" s="20"/>
      <c r="O51" s="20"/>
      <c r="P51" s="20"/>
    </row>
    <row r="52" spans="1:16" ht="12.75" customHeight="1" x14ac:dyDescent="0.2">
      <c r="A52" s="133" t="s">
        <v>21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</row>
    <row r="53" spans="1:16" ht="21" customHeight="1" x14ac:dyDescent="0.2">
      <c r="A53" s="7">
        <v>70</v>
      </c>
      <c r="B53" s="8" t="s">
        <v>42</v>
      </c>
      <c r="C53" s="119">
        <v>7</v>
      </c>
      <c r="D53" s="89">
        <v>60</v>
      </c>
      <c r="E53" s="89">
        <v>0.67</v>
      </c>
      <c r="F53" s="89">
        <v>0.06</v>
      </c>
      <c r="G53" s="89">
        <v>2.1</v>
      </c>
      <c r="H53" s="89">
        <v>14</v>
      </c>
      <c r="I53" s="9">
        <v>0.51</v>
      </c>
      <c r="J53" s="9">
        <v>3.3</v>
      </c>
      <c r="K53" s="10">
        <v>1.68</v>
      </c>
      <c r="L53" s="9">
        <v>1.41</v>
      </c>
      <c r="M53" s="9">
        <v>0.42</v>
      </c>
      <c r="N53" s="9">
        <v>0.9</v>
      </c>
      <c r="O53" s="9">
        <v>1.5</v>
      </c>
      <c r="P53" s="9">
        <v>1.5</v>
      </c>
    </row>
    <row r="54" spans="1:16" x14ac:dyDescent="0.2">
      <c r="A54" s="36" t="s">
        <v>94</v>
      </c>
      <c r="B54" s="32" t="s">
        <v>43</v>
      </c>
      <c r="C54" s="126">
        <v>30.01</v>
      </c>
      <c r="D54" s="97">
        <v>100</v>
      </c>
      <c r="E54" s="97">
        <v>9.4600000000000009</v>
      </c>
      <c r="F54" s="97">
        <v>4.96</v>
      </c>
      <c r="G54" s="97">
        <v>3.8</v>
      </c>
      <c r="H54" s="97">
        <v>105</v>
      </c>
      <c r="I54" s="25">
        <v>0.05</v>
      </c>
      <c r="J54" s="25">
        <v>1.96</v>
      </c>
      <c r="K54" s="25">
        <v>10.46</v>
      </c>
      <c r="L54" s="25">
        <v>1.18</v>
      </c>
      <c r="M54" s="25">
        <v>22.1</v>
      </c>
      <c r="N54" s="25">
        <v>99.28</v>
      </c>
      <c r="O54" s="25">
        <v>22.52</v>
      </c>
      <c r="P54" s="25">
        <v>0.47</v>
      </c>
    </row>
    <row r="55" spans="1:16" x14ac:dyDescent="0.2">
      <c r="A55" s="7" t="s">
        <v>95</v>
      </c>
      <c r="B55" s="8" t="s">
        <v>96</v>
      </c>
      <c r="C55" s="119">
        <v>14</v>
      </c>
      <c r="D55" s="89">
        <v>160</v>
      </c>
      <c r="E55" s="97">
        <v>4.25</v>
      </c>
      <c r="F55" s="97">
        <v>7.78</v>
      </c>
      <c r="G55" s="97">
        <v>44.2</v>
      </c>
      <c r="H55" s="97">
        <v>272.25</v>
      </c>
      <c r="I55" s="25">
        <v>5.2999999999999999E-2</v>
      </c>
      <c r="J55" s="44"/>
      <c r="K55" s="25">
        <v>32</v>
      </c>
      <c r="L55" s="25">
        <v>0.34</v>
      </c>
      <c r="M55" s="25">
        <v>7.782</v>
      </c>
      <c r="N55" s="25">
        <v>100.035</v>
      </c>
      <c r="O55" s="25">
        <v>32.54</v>
      </c>
      <c r="P55" s="25">
        <v>0.67100000000000004</v>
      </c>
    </row>
    <row r="56" spans="1:16" ht="21" customHeight="1" x14ac:dyDescent="0.2">
      <c r="A56" s="22" t="s">
        <v>77</v>
      </c>
      <c r="B56" s="12" t="s">
        <v>97</v>
      </c>
      <c r="C56" s="120">
        <v>8</v>
      </c>
      <c r="D56" s="90">
        <v>200</v>
      </c>
      <c r="E56" s="90">
        <v>7.0000000000000007E-2</v>
      </c>
      <c r="F56" s="90">
        <v>0.02</v>
      </c>
      <c r="G56" s="90">
        <v>15</v>
      </c>
      <c r="H56" s="90">
        <v>60</v>
      </c>
      <c r="I56" s="24">
        <v>1E-3</v>
      </c>
      <c r="J56" s="24">
        <v>0.1</v>
      </c>
      <c r="K56" s="23"/>
      <c r="L56" s="23"/>
      <c r="M56" s="24">
        <v>4.95</v>
      </c>
      <c r="N56" s="24">
        <v>8.24</v>
      </c>
      <c r="O56" s="24">
        <v>4.4000000000000004</v>
      </c>
      <c r="P56" s="24">
        <v>0.85299999999999998</v>
      </c>
    </row>
    <row r="57" spans="1:16" ht="12.75" customHeight="1" x14ac:dyDescent="0.2">
      <c r="A57" s="10" t="s">
        <v>81</v>
      </c>
      <c r="B57" s="8" t="s">
        <v>102</v>
      </c>
      <c r="C57" s="119">
        <v>3.29</v>
      </c>
      <c r="D57" s="89">
        <v>10</v>
      </c>
      <c r="E57" s="89">
        <v>1</v>
      </c>
      <c r="F57" s="89">
        <v>1</v>
      </c>
      <c r="G57" s="89">
        <v>6.8</v>
      </c>
      <c r="H57" s="89">
        <v>39.299999999999997</v>
      </c>
      <c r="I57" s="13">
        <v>6.2E-2</v>
      </c>
      <c r="J57" s="13">
        <v>0.8</v>
      </c>
      <c r="K57" s="13">
        <v>0</v>
      </c>
      <c r="L57" s="13">
        <v>0.62222222222222201</v>
      </c>
      <c r="M57" s="13">
        <v>18.044444444444402</v>
      </c>
      <c r="N57" s="13">
        <v>26</v>
      </c>
      <c r="O57" s="13">
        <v>4.8</v>
      </c>
      <c r="P57" s="13">
        <v>0.48</v>
      </c>
    </row>
    <row r="58" spans="1:16" s="14" customFormat="1" x14ac:dyDescent="0.2">
      <c r="A58" s="11" t="s">
        <v>24</v>
      </c>
      <c r="B58" s="12" t="s">
        <v>25</v>
      </c>
      <c r="C58" s="120">
        <v>2</v>
      </c>
      <c r="D58" s="90">
        <v>20</v>
      </c>
      <c r="E58" s="91">
        <v>1.58</v>
      </c>
      <c r="F58" s="91">
        <v>0.2</v>
      </c>
      <c r="G58" s="91">
        <v>9.66</v>
      </c>
      <c r="H58" s="91">
        <v>46.76</v>
      </c>
      <c r="I58" s="13">
        <v>4.65E-2</v>
      </c>
      <c r="J58" s="13">
        <v>0.6</v>
      </c>
      <c r="K58" s="13">
        <v>0</v>
      </c>
      <c r="L58" s="13">
        <v>0.46666666666666701</v>
      </c>
      <c r="M58" s="13">
        <v>13.533333333333299</v>
      </c>
      <c r="N58" s="13">
        <v>19.5</v>
      </c>
      <c r="O58" s="13">
        <v>3.6</v>
      </c>
      <c r="P58" s="13">
        <v>0.36</v>
      </c>
    </row>
    <row r="59" spans="1:16" x14ac:dyDescent="0.2">
      <c r="A59" s="35"/>
      <c r="B59" s="27" t="s">
        <v>27</v>
      </c>
      <c r="C59" s="125">
        <f>SUM(C53:C58)</f>
        <v>64.300000000000011</v>
      </c>
      <c r="D59" s="98">
        <f>SUM(D53:D58)</f>
        <v>550</v>
      </c>
      <c r="E59" s="95">
        <f t="shared" ref="E59:P59" si="5">SUM(E53:E58)</f>
        <v>17.03</v>
      </c>
      <c r="F59" s="95">
        <f t="shared" si="5"/>
        <v>14.02</v>
      </c>
      <c r="G59" s="95">
        <f t="shared" si="5"/>
        <v>81.559999999999988</v>
      </c>
      <c r="H59" s="95">
        <f t="shared" si="5"/>
        <v>537.31000000000006</v>
      </c>
      <c r="I59" s="18">
        <f t="shared" si="5"/>
        <v>0.72250000000000014</v>
      </c>
      <c r="J59" s="18">
        <f t="shared" si="5"/>
        <v>6.7599999999999989</v>
      </c>
      <c r="K59" s="18">
        <f t="shared" si="5"/>
        <v>44.14</v>
      </c>
      <c r="L59" s="18">
        <f t="shared" si="5"/>
        <v>4.0188888888888883</v>
      </c>
      <c r="M59" s="18">
        <f t="shared" si="5"/>
        <v>66.829777777777707</v>
      </c>
      <c r="N59" s="18">
        <f t="shared" si="5"/>
        <v>253.95500000000001</v>
      </c>
      <c r="O59" s="18">
        <f t="shared" si="5"/>
        <v>69.36</v>
      </c>
      <c r="P59" s="18">
        <f t="shared" si="5"/>
        <v>4.3339999999999996</v>
      </c>
    </row>
    <row r="60" spans="1:16" ht="12.75" customHeight="1" x14ac:dyDescent="0.2">
      <c r="A60" s="134" t="s">
        <v>44</v>
      </c>
      <c r="B60" s="134"/>
      <c r="C60" s="135"/>
      <c r="D60" s="134"/>
      <c r="E60" s="134"/>
      <c r="F60" s="134"/>
      <c r="G60" s="134"/>
      <c r="H60" s="134"/>
      <c r="I60" s="13">
        <v>0.182</v>
      </c>
      <c r="J60" s="13">
        <v>1.9179999999999999</v>
      </c>
      <c r="K60" s="13">
        <v>72</v>
      </c>
      <c r="L60" s="13">
        <v>3.9409999999999998</v>
      </c>
      <c r="M60" s="13">
        <v>158.61500000000001</v>
      </c>
      <c r="N60" s="13">
        <v>232.38200000000001</v>
      </c>
      <c r="O60" s="13">
        <v>37.44</v>
      </c>
      <c r="P60" s="13">
        <v>1.091</v>
      </c>
    </row>
    <row r="61" spans="1:16" hidden="1" x14ac:dyDescent="0.2">
      <c r="A61" s="6" t="s">
        <v>21</v>
      </c>
      <c r="B61" s="6"/>
      <c r="C61" s="115"/>
      <c r="D61" s="85"/>
      <c r="E61" s="85"/>
      <c r="F61" s="85"/>
      <c r="G61" s="85"/>
      <c r="H61" s="85"/>
      <c r="I61" s="13"/>
      <c r="J61" s="13"/>
      <c r="K61" s="13"/>
      <c r="L61" s="13"/>
      <c r="M61" s="13"/>
      <c r="N61" s="13"/>
      <c r="O61" s="13"/>
      <c r="P61" s="13"/>
    </row>
    <row r="62" spans="1:16" s="48" customFormat="1" ht="22.5" hidden="1" x14ac:dyDescent="0.2">
      <c r="A62" s="45" t="s">
        <v>45</v>
      </c>
      <c r="B62" s="46" t="s">
        <v>46</v>
      </c>
      <c r="C62" s="123"/>
      <c r="D62" s="91">
        <v>120</v>
      </c>
      <c r="E62" s="91">
        <v>18.37</v>
      </c>
      <c r="F62" s="91">
        <v>19.091000000000001</v>
      </c>
      <c r="G62" s="91">
        <v>50.481999999999999</v>
      </c>
      <c r="H62" s="91">
        <v>450.97500000000002</v>
      </c>
      <c r="I62" s="47"/>
      <c r="J62" s="47"/>
      <c r="K62" s="47"/>
      <c r="L62" s="47"/>
      <c r="M62" s="47"/>
      <c r="N62" s="47"/>
      <c r="O62" s="47"/>
      <c r="P62" s="47"/>
    </row>
    <row r="63" spans="1:16" x14ac:dyDescent="0.2">
      <c r="A63" s="45"/>
      <c r="B63" s="46"/>
      <c r="C63" s="123"/>
      <c r="D63" s="91"/>
      <c r="E63" s="91"/>
      <c r="F63" s="91"/>
      <c r="G63" s="91"/>
      <c r="H63" s="91"/>
      <c r="I63" s="9">
        <v>4.0000000000000001E-3</v>
      </c>
      <c r="J63" s="9">
        <v>2.9</v>
      </c>
      <c r="K63" s="10"/>
      <c r="L63" s="9">
        <v>1.4E-2</v>
      </c>
      <c r="M63" s="9">
        <v>7.75</v>
      </c>
      <c r="N63" s="9">
        <v>9.7799999999999994</v>
      </c>
      <c r="O63" s="9">
        <v>5.24</v>
      </c>
      <c r="P63" s="9">
        <v>0.90700000000000003</v>
      </c>
    </row>
    <row r="64" spans="1:16" s="14" customFormat="1" x14ac:dyDescent="0.2">
      <c r="A64" s="53" t="s">
        <v>98</v>
      </c>
      <c r="B64" s="37" t="s">
        <v>99</v>
      </c>
      <c r="C64" s="128">
        <v>37.299999999999997</v>
      </c>
      <c r="D64" s="96">
        <v>160</v>
      </c>
      <c r="E64" s="96">
        <v>15.66</v>
      </c>
      <c r="F64" s="96">
        <v>17.920000000000002</v>
      </c>
      <c r="G64" s="96">
        <v>27.22</v>
      </c>
      <c r="H64" s="96">
        <v>332</v>
      </c>
      <c r="I64" s="13">
        <v>6.2E-2</v>
      </c>
      <c r="J64" s="13">
        <v>0.8</v>
      </c>
      <c r="K64" s="13">
        <v>0</v>
      </c>
      <c r="L64" s="13">
        <v>0.62222222222222201</v>
      </c>
      <c r="M64" s="13">
        <v>18.044444444444402</v>
      </c>
      <c r="N64" s="13">
        <v>26</v>
      </c>
      <c r="O64" s="13">
        <v>4.8</v>
      </c>
      <c r="P64" s="13">
        <v>0.48</v>
      </c>
    </row>
    <row r="65" spans="1:16" x14ac:dyDescent="0.2">
      <c r="A65" s="7">
        <v>377</v>
      </c>
      <c r="B65" s="8" t="s">
        <v>100</v>
      </c>
      <c r="C65" s="119">
        <v>9</v>
      </c>
      <c r="D65" s="89">
        <v>207</v>
      </c>
      <c r="E65" s="89">
        <v>0.13</v>
      </c>
      <c r="F65" s="89">
        <v>0.02</v>
      </c>
      <c r="G65" s="89">
        <v>15.2</v>
      </c>
      <c r="H65" s="89">
        <v>62</v>
      </c>
      <c r="I65" s="9">
        <v>0.02</v>
      </c>
      <c r="J65" s="9">
        <v>180</v>
      </c>
      <c r="K65" s="10"/>
      <c r="L65" s="10"/>
      <c r="M65" s="9">
        <v>40</v>
      </c>
      <c r="N65" s="10"/>
      <c r="O65" s="9">
        <v>25</v>
      </c>
      <c r="P65" s="9">
        <v>0.8</v>
      </c>
    </row>
    <row r="66" spans="1:16" x14ac:dyDescent="0.2">
      <c r="A66" s="15" t="s">
        <v>26</v>
      </c>
      <c r="B66" s="16" t="s">
        <v>109</v>
      </c>
      <c r="C66" s="121">
        <v>18</v>
      </c>
      <c r="D66" s="92">
        <v>150</v>
      </c>
      <c r="E66" s="93">
        <v>2.5</v>
      </c>
      <c r="F66" s="93">
        <v>0.75</v>
      </c>
      <c r="G66" s="93">
        <v>12</v>
      </c>
      <c r="H66" s="93">
        <v>142.5</v>
      </c>
      <c r="I66" s="29" t="e">
        <f>#REF!</f>
        <v>#REF!</v>
      </c>
      <c r="J66" s="29" t="e">
        <f>#REF!</f>
        <v>#REF!</v>
      </c>
      <c r="K66" s="29" t="e">
        <f>#REF!</f>
        <v>#REF!</v>
      </c>
      <c r="L66" s="29" t="e">
        <f>#REF!</f>
        <v>#REF!</v>
      </c>
      <c r="M66" s="29" t="e">
        <f>#REF!</f>
        <v>#REF!</v>
      </c>
      <c r="N66" s="29" t="e">
        <f>#REF!</f>
        <v>#REF!</v>
      </c>
      <c r="O66" s="29" t="e">
        <f>#REF!</f>
        <v>#REF!</v>
      </c>
      <c r="P66" s="29" t="e">
        <f>#REF!</f>
        <v>#REF!</v>
      </c>
    </row>
    <row r="67" spans="1:16" ht="12.75" customHeight="1" x14ac:dyDescent="0.2">
      <c r="B67" s="27" t="s">
        <v>27</v>
      </c>
      <c r="C67" s="125">
        <f t="shared" ref="C67:H67" si="6">SUM(C64:C66)</f>
        <v>64.3</v>
      </c>
      <c r="D67" s="98">
        <f t="shared" si="6"/>
        <v>517</v>
      </c>
      <c r="E67" s="95">
        <f t="shared" si="6"/>
        <v>18.29</v>
      </c>
      <c r="F67" s="95">
        <f t="shared" si="6"/>
        <v>18.690000000000001</v>
      </c>
      <c r="G67" s="95">
        <f t="shared" si="6"/>
        <v>54.42</v>
      </c>
      <c r="H67" s="95">
        <f t="shared" si="6"/>
        <v>536.5</v>
      </c>
      <c r="I67" s="20"/>
      <c r="J67" s="20"/>
      <c r="K67" s="20"/>
      <c r="L67" s="20"/>
      <c r="M67" s="20"/>
      <c r="N67" s="20"/>
      <c r="O67" s="20"/>
      <c r="P67" s="20"/>
    </row>
    <row r="68" spans="1:16" ht="12.75" customHeight="1" x14ac:dyDescent="0.2">
      <c r="A68" s="49"/>
      <c r="B68" s="19" t="s">
        <v>47</v>
      </c>
      <c r="C68" s="116"/>
      <c r="D68" s="100">
        <f>D67</f>
        <v>517</v>
      </c>
      <c r="E68" s="100">
        <f>E67</f>
        <v>18.29</v>
      </c>
      <c r="F68" s="100">
        <f>F67</f>
        <v>18.690000000000001</v>
      </c>
      <c r="G68" s="100">
        <f>G67</f>
        <v>54.42</v>
      </c>
      <c r="H68" s="100">
        <f>H67</f>
        <v>536.5</v>
      </c>
      <c r="I68" s="6"/>
      <c r="J68" s="6"/>
      <c r="K68" s="6"/>
      <c r="L68" s="6"/>
      <c r="M68" s="6"/>
      <c r="N68" s="6"/>
      <c r="O68" s="6"/>
      <c r="P68" s="6"/>
    </row>
    <row r="69" spans="1:16" ht="24" customHeight="1" x14ac:dyDescent="0.2">
      <c r="A69" s="134" t="s">
        <v>48</v>
      </c>
      <c r="B69" s="134"/>
      <c r="C69" s="135"/>
      <c r="D69" s="134"/>
      <c r="E69" s="134"/>
      <c r="F69" s="134"/>
      <c r="G69" s="134"/>
      <c r="H69" s="134"/>
      <c r="I69" s="9">
        <v>0.51</v>
      </c>
      <c r="J69" s="9">
        <v>3.3</v>
      </c>
      <c r="K69" s="10">
        <v>1.68</v>
      </c>
      <c r="L69" s="9">
        <v>1.41</v>
      </c>
      <c r="M69" s="9">
        <v>0.42</v>
      </c>
      <c r="N69" s="9">
        <v>0.9</v>
      </c>
      <c r="O69" s="9">
        <v>1.5</v>
      </c>
      <c r="P69" s="9">
        <v>1.5</v>
      </c>
    </row>
    <row r="70" spans="1:16" ht="18.75" customHeight="1" x14ac:dyDescent="0.2">
      <c r="A70" s="6" t="s">
        <v>21</v>
      </c>
      <c r="B70" s="6"/>
      <c r="C70" s="115"/>
      <c r="D70" s="85"/>
      <c r="E70" s="85"/>
      <c r="F70" s="85"/>
      <c r="G70" s="85"/>
      <c r="H70" s="85"/>
      <c r="I70" s="24">
        <v>1E-3</v>
      </c>
      <c r="J70" s="24">
        <v>0.1</v>
      </c>
      <c r="K70" s="23"/>
      <c r="L70" s="23"/>
      <c r="M70" s="24">
        <v>4.95</v>
      </c>
      <c r="N70" s="24">
        <v>8.24</v>
      </c>
      <c r="O70" s="24">
        <v>4.4000000000000004</v>
      </c>
      <c r="P70" s="24">
        <v>0.85299999999999998</v>
      </c>
    </row>
    <row r="71" spans="1:16" ht="18.75" customHeight="1" x14ac:dyDescent="0.2">
      <c r="A71" s="7">
        <v>70</v>
      </c>
      <c r="B71" s="8" t="s">
        <v>42</v>
      </c>
      <c r="C71" s="119">
        <v>7</v>
      </c>
      <c r="D71" s="89">
        <v>60</v>
      </c>
      <c r="E71" s="89">
        <v>0.67</v>
      </c>
      <c r="F71" s="89">
        <v>0.06</v>
      </c>
      <c r="G71" s="89">
        <v>2.1</v>
      </c>
      <c r="H71" s="89">
        <v>14</v>
      </c>
      <c r="I71" s="24">
        <v>178.2</v>
      </c>
      <c r="J71" s="24">
        <v>0</v>
      </c>
      <c r="K71" s="23">
        <v>0</v>
      </c>
      <c r="L71" s="23">
        <v>0.5</v>
      </c>
      <c r="M71" s="24">
        <v>15.42</v>
      </c>
      <c r="N71" s="24">
        <v>135.5</v>
      </c>
      <c r="O71" s="24">
        <v>90.9</v>
      </c>
      <c r="P71" s="24">
        <v>3</v>
      </c>
    </row>
    <row r="72" spans="1:16" ht="21.75" customHeight="1" x14ac:dyDescent="0.2">
      <c r="A72" s="7" t="s">
        <v>101</v>
      </c>
      <c r="B72" s="8" t="s">
        <v>50</v>
      </c>
      <c r="C72" s="119">
        <v>24.3</v>
      </c>
      <c r="D72" s="89">
        <v>100</v>
      </c>
      <c r="E72" s="97">
        <v>13.26</v>
      </c>
      <c r="F72" s="97">
        <v>11.23</v>
      </c>
      <c r="G72" s="97">
        <v>3.52</v>
      </c>
      <c r="H72" s="97">
        <v>185</v>
      </c>
      <c r="I72" s="44">
        <v>0.33</v>
      </c>
      <c r="J72" s="44">
        <v>16.3</v>
      </c>
      <c r="K72" s="44">
        <v>10304</v>
      </c>
      <c r="L72" s="44">
        <v>7</v>
      </c>
      <c r="M72" s="44">
        <v>27.26</v>
      </c>
      <c r="N72" s="44">
        <v>455.5</v>
      </c>
      <c r="O72" s="44">
        <v>29.05</v>
      </c>
      <c r="P72" s="44">
        <v>9.8000000000000007</v>
      </c>
    </row>
    <row r="73" spans="1:16" x14ac:dyDescent="0.2">
      <c r="A73" s="22" t="s">
        <v>95</v>
      </c>
      <c r="B73" s="50" t="s">
        <v>49</v>
      </c>
      <c r="C73" s="120">
        <v>13</v>
      </c>
      <c r="D73" s="90">
        <v>150</v>
      </c>
      <c r="E73" s="90">
        <v>8.2899999999999991</v>
      </c>
      <c r="F73" s="90">
        <v>8.9499999999999993</v>
      </c>
      <c r="G73" s="90">
        <v>37.07</v>
      </c>
      <c r="H73" s="90">
        <v>262.5</v>
      </c>
      <c r="I73" s="10"/>
      <c r="J73" s="10"/>
      <c r="K73" s="10"/>
      <c r="L73" s="10"/>
      <c r="M73" s="9">
        <v>3.15</v>
      </c>
      <c r="N73" s="9">
        <v>1.65</v>
      </c>
      <c r="O73" s="9">
        <v>1.05</v>
      </c>
      <c r="P73" s="9">
        <v>0.24</v>
      </c>
    </row>
    <row r="74" spans="1:16" x14ac:dyDescent="0.2">
      <c r="A74" s="22" t="s">
        <v>77</v>
      </c>
      <c r="B74" s="12" t="s">
        <v>97</v>
      </c>
      <c r="C74" s="120">
        <v>8</v>
      </c>
      <c r="D74" s="90">
        <v>200</v>
      </c>
      <c r="E74" s="90">
        <v>7.0000000000000007E-2</v>
      </c>
      <c r="F74" s="90">
        <v>0.02</v>
      </c>
      <c r="G74" s="90">
        <v>15</v>
      </c>
      <c r="H74" s="90">
        <v>60</v>
      </c>
      <c r="I74" s="9">
        <v>0.03</v>
      </c>
      <c r="J74" s="9">
        <v>10</v>
      </c>
      <c r="K74" s="9">
        <v>0</v>
      </c>
      <c r="L74" s="9">
        <v>0.2</v>
      </c>
      <c r="M74" s="9">
        <v>16</v>
      </c>
      <c r="N74" s="9">
        <v>11</v>
      </c>
      <c r="O74" s="9">
        <v>9</v>
      </c>
      <c r="P74" s="9">
        <v>2.2000000000000002</v>
      </c>
    </row>
    <row r="75" spans="1:16" s="14" customFormat="1" x14ac:dyDescent="0.2">
      <c r="A75" s="11" t="s">
        <v>24</v>
      </c>
      <c r="B75" s="12" t="s">
        <v>25</v>
      </c>
      <c r="C75" s="120">
        <v>2</v>
      </c>
      <c r="D75" s="90">
        <v>20</v>
      </c>
      <c r="E75" s="91">
        <v>1.58</v>
      </c>
      <c r="F75" s="91">
        <v>0.2</v>
      </c>
      <c r="G75" s="91">
        <v>9.66</v>
      </c>
      <c r="H75" s="91">
        <v>46.76</v>
      </c>
      <c r="I75" s="41">
        <f t="shared" ref="I75:P75" si="7">SUM(I69:I74)</f>
        <v>179.071</v>
      </c>
      <c r="J75" s="41">
        <f t="shared" si="7"/>
        <v>29.7</v>
      </c>
      <c r="K75" s="41">
        <f t="shared" si="7"/>
        <v>10305.68</v>
      </c>
      <c r="L75" s="41">
        <f t="shared" si="7"/>
        <v>9.11</v>
      </c>
      <c r="M75" s="41">
        <f t="shared" si="7"/>
        <v>67.199999999999989</v>
      </c>
      <c r="N75" s="41">
        <f t="shared" si="7"/>
        <v>612.79</v>
      </c>
      <c r="O75" s="41">
        <f t="shared" si="7"/>
        <v>135.9</v>
      </c>
      <c r="P75" s="41">
        <f t="shared" si="7"/>
        <v>17.593</v>
      </c>
    </row>
    <row r="76" spans="1:16" x14ac:dyDescent="0.2">
      <c r="A76" s="15" t="s">
        <v>74</v>
      </c>
      <c r="B76" s="16" t="s">
        <v>109</v>
      </c>
      <c r="C76" s="121">
        <v>10</v>
      </c>
      <c r="D76" s="92">
        <v>100</v>
      </c>
      <c r="E76" s="93">
        <v>0.4</v>
      </c>
      <c r="F76" s="93">
        <v>0.4</v>
      </c>
      <c r="G76" s="93">
        <v>9.8000000000000007</v>
      </c>
      <c r="H76" s="93">
        <v>47</v>
      </c>
      <c r="I76" s="29">
        <f t="shared" ref="I76:P76" si="8">I75</f>
        <v>179.071</v>
      </c>
      <c r="J76" s="29">
        <f t="shared" si="8"/>
        <v>29.7</v>
      </c>
      <c r="K76" s="29">
        <f t="shared" si="8"/>
        <v>10305.68</v>
      </c>
      <c r="L76" s="29">
        <f t="shared" si="8"/>
        <v>9.11</v>
      </c>
      <c r="M76" s="29">
        <f t="shared" si="8"/>
        <v>67.199999999999989</v>
      </c>
      <c r="N76" s="29">
        <f t="shared" si="8"/>
        <v>612.79</v>
      </c>
      <c r="O76" s="29">
        <f t="shared" si="8"/>
        <v>135.9</v>
      </c>
      <c r="P76" s="29">
        <f t="shared" si="8"/>
        <v>17.593</v>
      </c>
    </row>
    <row r="77" spans="1:16" ht="12.75" customHeight="1" x14ac:dyDescent="0.2">
      <c r="A77" s="51"/>
      <c r="B77" s="40" t="s">
        <v>27</v>
      </c>
      <c r="C77" s="127">
        <f t="shared" ref="C77:H77" si="9">SUM(C71:C76)</f>
        <v>64.3</v>
      </c>
      <c r="D77" s="101">
        <f t="shared" si="9"/>
        <v>630</v>
      </c>
      <c r="E77" s="102">
        <f t="shared" si="9"/>
        <v>24.269999999999996</v>
      </c>
      <c r="F77" s="102">
        <f t="shared" si="9"/>
        <v>20.86</v>
      </c>
      <c r="G77" s="102">
        <f t="shared" si="9"/>
        <v>77.149999999999991</v>
      </c>
      <c r="H77" s="102">
        <f t="shared" si="9"/>
        <v>615.26</v>
      </c>
      <c r="I77" s="20"/>
      <c r="J77" s="20"/>
      <c r="K77" s="20"/>
      <c r="L77" s="20"/>
      <c r="M77" s="20"/>
      <c r="N77" s="20"/>
      <c r="O77" s="20"/>
      <c r="P77" s="20"/>
    </row>
    <row r="78" spans="1:16" ht="12.75" customHeight="1" x14ac:dyDescent="0.2">
      <c r="A78" s="134" t="s">
        <v>51</v>
      </c>
      <c r="B78" s="134"/>
      <c r="C78" s="135"/>
      <c r="D78" s="134"/>
      <c r="E78" s="134"/>
      <c r="F78" s="134"/>
      <c r="G78" s="134"/>
      <c r="H78" s="134"/>
      <c r="I78" s="9">
        <v>0.33</v>
      </c>
      <c r="J78" s="9">
        <v>3.3</v>
      </c>
      <c r="K78" s="9">
        <v>1.68</v>
      </c>
      <c r="L78" s="9">
        <v>1.41</v>
      </c>
      <c r="M78" s="9">
        <v>0.42</v>
      </c>
      <c r="N78" s="9">
        <v>0.9</v>
      </c>
      <c r="O78" s="9">
        <v>1.05</v>
      </c>
      <c r="P78" s="9">
        <v>0.99</v>
      </c>
    </row>
    <row r="79" spans="1:16" x14ac:dyDescent="0.2">
      <c r="A79" s="6" t="s">
        <v>21</v>
      </c>
      <c r="B79" s="6"/>
      <c r="C79" s="115"/>
      <c r="D79" s="85"/>
      <c r="E79" s="85"/>
      <c r="F79" s="85"/>
      <c r="G79" s="85"/>
      <c r="H79" s="85"/>
      <c r="I79" s="9">
        <v>9.6000000000000002E-2</v>
      </c>
      <c r="J79" s="9">
        <v>2.597</v>
      </c>
      <c r="K79" s="9">
        <v>34.774999999999999</v>
      </c>
      <c r="L79" s="9">
        <v>1.272</v>
      </c>
      <c r="M79" s="9">
        <v>22.19</v>
      </c>
      <c r="N79" s="9">
        <v>89.947999999999993</v>
      </c>
      <c r="O79" s="9">
        <v>14.218</v>
      </c>
      <c r="P79" s="9">
        <v>0.91500000000000004</v>
      </c>
    </row>
    <row r="80" spans="1:16" x14ac:dyDescent="0.2">
      <c r="A80" s="30" t="s">
        <v>33</v>
      </c>
      <c r="B80" s="8" t="s">
        <v>34</v>
      </c>
      <c r="C80" s="119">
        <v>8</v>
      </c>
      <c r="D80" s="89">
        <v>60</v>
      </c>
      <c r="E80" s="89">
        <v>0.48</v>
      </c>
      <c r="F80" s="89">
        <v>0.06</v>
      </c>
      <c r="G80" s="89">
        <v>1.02</v>
      </c>
      <c r="H80" s="89">
        <v>6</v>
      </c>
      <c r="I80" s="21">
        <v>9.2799999999999994E-2</v>
      </c>
      <c r="J80" s="21">
        <v>0</v>
      </c>
      <c r="K80" s="21">
        <v>21.3333333333333</v>
      </c>
      <c r="L80" s="21">
        <v>0.87146666666666694</v>
      </c>
      <c r="M80" s="21">
        <v>13.9285333333333</v>
      </c>
      <c r="N80" s="21">
        <v>49.488</v>
      </c>
      <c r="O80" s="21">
        <v>8.8575999999999997</v>
      </c>
      <c r="P80" s="21">
        <v>0.90133333333333299</v>
      </c>
    </row>
    <row r="81" spans="1:17" ht="29.25" customHeight="1" x14ac:dyDescent="0.2">
      <c r="A81" s="7" t="s">
        <v>52</v>
      </c>
      <c r="B81" s="8" t="s">
        <v>53</v>
      </c>
      <c r="C81" s="119">
        <v>32.299999999999997</v>
      </c>
      <c r="D81" s="89">
        <v>90</v>
      </c>
      <c r="E81" s="89">
        <v>13.34</v>
      </c>
      <c r="F81" s="89">
        <v>9.93</v>
      </c>
      <c r="G81" s="89">
        <v>5.0599999999999996</v>
      </c>
      <c r="H81" s="89">
        <v>252</v>
      </c>
      <c r="I81" s="13">
        <v>3.0000000000000001E-3</v>
      </c>
      <c r="J81" s="13">
        <v>2.5</v>
      </c>
      <c r="K81" s="52"/>
      <c r="L81" s="13">
        <v>1.2E-2</v>
      </c>
      <c r="M81" s="13">
        <v>7.35</v>
      </c>
      <c r="N81" s="13">
        <v>9.56</v>
      </c>
      <c r="O81" s="13">
        <v>5.12</v>
      </c>
      <c r="P81" s="13">
        <v>0.88300000000000001</v>
      </c>
    </row>
    <row r="82" spans="1:17" ht="22.5" x14ac:dyDescent="0.2">
      <c r="A82" s="53" t="s">
        <v>103</v>
      </c>
      <c r="B82" s="37" t="s">
        <v>104</v>
      </c>
      <c r="C82" s="128">
        <v>13</v>
      </c>
      <c r="D82" s="96">
        <v>150</v>
      </c>
      <c r="E82" s="96">
        <v>5.77</v>
      </c>
      <c r="F82" s="96">
        <v>6.07</v>
      </c>
      <c r="G82" s="96">
        <v>31.98</v>
      </c>
      <c r="H82" s="96">
        <v>205.5</v>
      </c>
      <c r="I82" s="13">
        <v>6.2E-2</v>
      </c>
      <c r="J82" s="13">
        <v>0.8</v>
      </c>
      <c r="K82" s="13">
        <v>0</v>
      </c>
      <c r="L82" s="13">
        <v>0.62222222222222201</v>
      </c>
      <c r="M82" s="13">
        <v>18.044444444444402</v>
      </c>
      <c r="N82" s="13">
        <v>26</v>
      </c>
      <c r="O82" s="13">
        <v>4.8</v>
      </c>
      <c r="P82" s="13">
        <v>0.48</v>
      </c>
    </row>
    <row r="83" spans="1:17" x14ac:dyDescent="0.2">
      <c r="A83" s="7">
        <v>377</v>
      </c>
      <c r="B83" s="8" t="s">
        <v>100</v>
      </c>
      <c r="C83" s="119">
        <v>9</v>
      </c>
      <c r="D83" s="89">
        <v>207</v>
      </c>
      <c r="E83" s="89">
        <v>0.13</v>
      </c>
      <c r="F83" s="89">
        <v>0.02</v>
      </c>
      <c r="G83" s="89">
        <v>15.2</v>
      </c>
      <c r="H83" s="89">
        <v>62</v>
      </c>
      <c r="I83" s="18">
        <f t="shared" ref="I83:P83" si="10">SUM(I78:I82)</f>
        <v>0.5838000000000001</v>
      </c>
      <c r="J83" s="18">
        <f t="shared" si="10"/>
        <v>9.197000000000001</v>
      </c>
      <c r="K83" s="18">
        <f t="shared" si="10"/>
        <v>57.788333333333298</v>
      </c>
      <c r="L83" s="18">
        <f t="shared" si="10"/>
        <v>4.1876888888888892</v>
      </c>
      <c r="M83" s="18">
        <f t="shared" si="10"/>
        <v>61.932977777777708</v>
      </c>
      <c r="N83" s="18">
        <f t="shared" si="10"/>
        <v>175.89600000000002</v>
      </c>
      <c r="O83" s="18">
        <f t="shared" si="10"/>
        <v>34.0456</v>
      </c>
      <c r="P83" s="18">
        <f t="shared" si="10"/>
        <v>4.1693333333333324</v>
      </c>
    </row>
    <row r="84" spans="1:17" x14ac:dyDescent="0.2">
      <c r="A84" s="112" t="s">
        <v>24</v>
      </c>
      <c r="B84" s="12" t="s">
        <v>25</v>
      </c>
      <c r="C84" s="120">
        <v>2</v>
      </c>
      <c r="D84" s="90">
        <v>20</v>
      </c>
      <c r="E84" s="91">
        <v>1.58</v>
      </c>
      <c r="F84" s="91">
        <v>0.2</v>
      </c>
      <c r="G84" s="91">
        <v>9.66</v>
      </c>
      <c r="H84" s="91">
        <v>46.76</v>
      </c>
      <c r="I84" s="43">
        <f t="shared" ref="I84:P84" si="11">I83</f>
        <v>0.5838000000000001</v>
      </c>
      <c r="J84" s="43">
        <f t="shared" si="11"/>
        <v>9.197000000000001</v>
      </c>
      <c r="K84" s="43">
        <f t="shared" si="11"/>
        <v>57.788333333333298</v>
      </c>
      <c r="L84" s="43">
        <f t="shared" si="11"/>
        <v>4.1876888888888892</v>
      </c>
      <c r="M84" s="43">
        <f t="shared" si="11"/>
        <v>61.932977777777708</v>
      </c>
      <c r="N84" s="43">
        <f t="shared" si="11"/>
        <v>175.89600000000002</v>
      </c>
      <c r="O84" s="43">
        <f t="shared" si="11"/>
        <v>34.0456</v>
      </c>
      <c r="P84" s="43">
        <f t="shared" si="11"/>
        <v>4.1693333333333324</v>
      </c>
    </row>
    <row r="85" spans="1:17" ht="12.75" customHeight="1" x14ac:dyDescent="0.2">
      <c r="A85" s="49"/>
      <c r="B85" s="27" t="s">
        <v>27</v>
      </c>
      <c r="C85" s="125">
        <f t="shared" ref="C85:H85" si="12">SUM(C80:C84)</f>
        <v>64.3</v>
      </c>
      <c r="D85" s="98">
        <f t="shared" si="12"/>
        <v>527</v>
      </c>
      <c r="E85" s="95">
        <f t="shared" si="12"/>
        <v>21.299999999999997</v>
      </c>
      <c r="F85" s="95">
        <f t="shared" si="12"/>
        <v>16.28</v>
      </c>
      <c r="G85" s="95">
        <f t="shared" si="12"/>
        <v>62.92</v>
      </c>
      <c r="H85" s="95">
        <f t="shared" si="12"/>
        <v>572.26</v>
      </c>
      <c r="I85" s="20"/>
      <c r="J85" s="20"/>
      <c r="K85" s="20"/>
      <c r="L85" s="20"/>
      <c r="M85" s="20"/>
      <c r="N85" s="20"/>
      <c r="O85" s="20"/>
      <c r="P85" s="20"/>
    </row>
    <row r="86" spans="1:17" ht="18" customHeight="1" x14ac:dyDescent="0.2">
      <c r="A86" s="129" t="s">
        <v>54</v>
      </c>
      <c r="B86" s="19"/>
      <c r="C86" s="116"/>
      <c r="D86" s="104"/>
      <c r="E86" s="104"/>
      <c r="F86" s="104"/>
      <c r="G86" s="104"/>
      <c r="H86" s="104"/>
      <c r="I86" s="6"/>
      <c r="J86" s="6"/>
      <c r="K86" s="6"/>
      <c r="L86" s="6"/>
      <c r="M86" s="6"/>
      <c r="N86" s="6"/>
      <c r="O86" s="6"/>
      <c r="P86" s="6"/>
    </row>
    <row r="87" spans="1:17" ht="12.75" customHeight="1" x14ac:dyDescent="0.2">
      <c r="A87" s="6" t="s">
        <v>21</v>
      </c>
      <c r="B87" s="4"/>
      <c r="C87" s="124"/>
      <c r="D87" s="4"/>
      <c r="E87" s="4"/>
      <c r="F87" s="4"/>
      <c r="G87" s="4"/>
      <c r="H87" s="4"/>
      <c r="I87" s="9">
        <v>9.0899999999999995E-2</v>
      </c>
      <c r="J87" s="9">
        <v>0.4914</v>
      </c>
      <c r="K87" s="9">
        <v>40.590000000000003</v>
      </c>
      <c r="L87" s="9">
        <v>0.17369999999999999</v>
      </c>
      <c r="M87" s="9">
        <v>105.291</v>
      </c>
      <c r="N87" s="9">
        <v>129.339</v>
      </c>
      <c r="O87" s="9">
        <v>30.015000000000001</v>
      </c>
      <c r="P87" s="9">
        <v>0.66600000000000004</v>
      </c>
    </row>
    <row r="88" spans="1:17" x14ac:dyDescent="0.2">
      <c r="A88" s="33" t="s">
        <v>86</v>
      </c>
      <c r="B88" s="32" t="s">
        <v>106</v>
      </c>
      <c r="C88" s="126">
        <v>16</v>
      </c>
      <c r="D88" s="97">
        <v>60</v>
      </c>
      <c r="E88" s="97">
        <v>6.96</v>
      </c>
      <c r="F88" s="97">
        <v>9.9600000000000009</v>
      </c>
      <c r="G88" s="97">
        <v>17.79</v>
      </c>
      <c r="H88" s="97">
        <v>188.4</v>
      </c>
      <c r="I88" s="9">
        <v>0</v>
      </c>
      <c r="J88" s="9">
        <v>0</v>
      </c>
      <c r="K88" s="9">
        <v>0</v>
      </c>
      <c r="L88" s="9">
        <v>9.9000000000000008E-3</v>
      </c>
      <c r="M88" s="9">
        <v>1.08</v>
      </c>
      <c r="N88" s="9">
        <v>0.1</v>
      </c>
      <c r="O88" s="9">
        <v>0.63</v>
      </c>
      <c r="P88" s="9">
        <v>7.47</v>
      </c>
    </row>
    <row r="89" spans="1:17" ht="22.5" x14ac:dyDescent="0.2">
      <c r="A89" s="7">
        <v>635</v>
      </c>
      <c r="B89" s="8" t="s">
        <v>107</v>
      </c>
      <c r="C89" s="119">
        <v>21.3</v>
      </c>
      <c r="D89" s="89">
        <v>200</v>
      </c>
      <c r="E89" s="89">
        <v>6</v>
      </c>
      <c r="F89" s="89">
        <v>3.93</v>
      </c>
      <c r="G89" s="89">
        <v>43.33</v>
      </c>
      <c r="H89" s="89">
        <v>233</v>
      </c>
      <c r="I89" s="9">
        <v>6.0000000000000001E-3</v>
      </c>
      <c r="J89" s="9">
        <v>0.16</v>
      </c>
      <c r="K89" s="9">
        <v>46</v>
      </c>
      <c r="L89" s="9">
        <v>0.1</v>
      </c>
      <c r="M89" s="9">
        <v>200</v>
      </c>
      <c r="N89" s="9">
        <v>128</v>
      </c>
      <c r="O89" s="9">
        <v>9</v>
      </c>
      <c r="P89" s="9">
        <v>0.2</v>
      </c>
    </row>
    <row r="90" spans="1:17" s="14" customFormat="1" x14ac:dyDescent="0.2">
      <c r="A90" s="22" t="s">
        <v>77</v>
      </c>
      <c r="B90" s="12" t="s">
        <v>105</v>
      </c>
      <c r="C90" s="120">
        <v>9</v>
      </c>
      <c r="D90" s="90">
        <v>200</v>
      </c>
      <c r="E90" s="90">
        <v>7.0000000000000007E-2</v>
      </c>
      <c r="F90" s="90">
        <v>0.02</v>
      </c>
      <c r="G90" s="90">
        <v>15</v>
      </c>
      <c r="H90" s="90">
        <v>60</v>
      </c>
      <c r="I90" s="9">
        <v>0.03</v>
      </c>
      <c r="J90" s="9">
        <v>10</v>
      </c>
      <c r="K90" s="9">
        <v>0</v>
      </c>
      <c r="L90" s="9">
        <v>0.2</v>
      </c>
      <c r="M90" s="9">
        <v>16</v>
      </c>
      <c r="N90" s="9">
        <v>11</v>
      </c>
      <c r="O90" s="9">
        <v>9</v>
      </c>
      <c r="P90" s="9">
        <v>2.2000000000000002</v>
      </c>
      <c r="Q90"/>
    </row>
    <row r="91" spans="1:17" s="54" customFormat="1" x14ac:dyDescent="0.2">
      <c r="A91" s="112"/>
      <c r="B91" s="12" t="s">
        <v>25</v>
      </c>
      <c r="C91" s="120">
        <v>2</v>
      </c>
      <c r="D91" s="90">
        <v>20</v>
      </c>
      <c r="E91" s="91">
        <v>1.58</v>
      </c>
      <c r="F91" s="91">
        <v>0.2</v>
      </c>
      <c r="G91" s="91">
        <v>9.66</v>
      </c>
      <c r="H91" s="91">
        <v>46.76</v>
      </c>
      <c r="I91" s="55">
        <f t="shared" ref="I91:P91" si="13">SUM(I87:I90)</f>
        <v>0.12690000000000001</v>
      </c>
      <c r="J91" s="55">
        <f t="shared" si="13"/>
        <v>10.651400000000001</v>
      </c>
      <c r="K91" s="55">
        <f t="shared" si="13"/>
        <v>86.59</v>
      </c>
      <c r="L91" s="55">
        <f t="shared" si="13"/>
        <v>0.48359999999999997</v>
      </c>
      <c r="M91" s="55">
        <f t="shared" si="13"/>
        <v>322.37099999999998</v>
      </c>
      <c r="N91" s="55">
        <f t="shared" si="13"/>
        <v>268.43899999999996</v>
      </c>
      <c r="O91" s="55">
        <f t="shared" si="13"/>
        <v>48.644999999999996</v>
      </c>
      <c r="P91" s="55">
        <f t="shared" si="13"/>
        <v>10.535999999999998</v>
      </c>
    </row>
    <row r="92" spans="1:17" x14ac:dyDescent="0.2">
      <c r="A92" s="113"/>
      <c r="B92" s="16" t="s">
        <v>109</v>
      </c>
      <c r="C92" s="121">
        <v>16</v>
      </c>
      <c r="D92" s="92">
        <v>100</v>
      </c>
      <c r="E92" s="93">
        <v>0.4</v>
      </c>
      <c r="F92" s="93">
        <v>0.3</v>
      </c>
      <c r="G92" s="93">
        <v>10.3</v>
      </c>
      <c r="H92" s="93">
        <v>47</v>
      </c>
      <c r="I92" s="56">
        <f t="shared" ref="I92:P92" si="14">I91</f>
        <v>0.12690000000000001</v>
      </c>
      <c r="J92" s="56">
        <f t="shared" si="14"/>
        <v>10.651400000000001</v>
      </c>
      <c r="K92" s="56">
        <f t="shared" si="14"/>
        <v>86.59</v>
      </c>
      <c r="L92" s="56">
        <f t="shared" si="14"/>
        <v>0.48359999999999997</v>
      </c>
      <c r="M92" s="56">
        <f t="shared" si="14"/>
        <v>322.37099999999998</v>
      </c>
      <c r="N92" s="56">
        <f t="shared" si="14"/>
        <v>268.43899999999996</v>
      </c>
      <c r="O92" s="56">
        <f t="shared" si="14"/>
        <v>48.644999999999996</v>
      </c>
      <c r="P92" s="56">
        <f t="shared" si="14"/>
        <v>10.535999999999998</v>
      </c>
    </row>
    <row r="93" spans="1:17" x14ac:dyDescent="0.2">
      <c r="A93" s="49"/>
      <c r="B93" s="57" t="s">
        <v>27</v>
      </c>
      <c r="C93" s="130">
        <f>SUM(C88:C92)</f>
        <v>64.3</v>
      </c>
      <c r="D93" s="105">
        <f>SUM(D89:D92)</f>
        <v>520</v>
      </c>
      <c r="E93" s="106">
        <f>SUM(E88:E92)</f>
        <v>15.010000000000002</v>
      </c>
      <c r="F93" s="106">
        <f>SUM(F88:F92)</f>
        <v>14.41</v>
      </c>
      <c r="G93" s="106">
        <f>SUM(G88:G92)</f>
        <v>96.08</v>
      </c>
      <c r="H93" s="106">
        <f>SUM(H88:H92)</f>
        <v>575.16</v>
      </c>
      <c r="I93" s="58" t="e">
        <f>I92+I84+I76+I66+#REF!+#REF!+#REF!+#REF!+#REF!+#REF!</f>
        <v>#REF!</v>
      </c>
      <c r="J93" s="58" t="e">
        <f>J92+J84+J76+J66+#REF!+#REF!+#REF!+#REF!+#REF!+#REF!</f>
        <v>#REF!</v>
      </c>
      <c r="K93" s="58" t="e">
        <f>K92+K84+K76+K66+#REF!+#REF!+#REF!+#REF!+#REF!+#REF!</f>
        <v>#REF!</v>
      </c>
      <c r="L93" s="58" t="e">
        <f>L92+L84+L76+L66+#REF!+#REF!+#REF!+#REF!+#REF!+#REF!</f>
        <v>#REF!</v>
      </c>
      <c r="M93" s="58" t="e">
        <f>M92+M84+M76+M66+#REF!+#REF!+#REF!+#REF!+#REF!+#REF!</f>
        <v>#REF!</v>
      </c>
      <c r="N93" s="58" t="e">
        <f>N92+N84+N76+N66+#REF!+#REF!+#REF!+#REF!+#REF!+#REF!</f>
        <v>#REF!</v>
      </c>
      <c r="O93" s="58" t="e">
        <f>O92+O84+O76+O66+#REF!+#REF!+#REF!+#REF!+#REF!+#REF!</f>
        <v>#REF!</v>
      </c>
      <c r="P93" s="58" t="e">
        <f>P92+P84+P76+P66+#REF!+#REF!+#REF!+#REF!+#REF!+#REF!</f>
        <v>#REF!</v>
      </c>
    </row>
    <row r="94" spans="1:17" x14ac:dyDescent="0.2">
      <c r="A94" s="49"/>
      <c r="B94" s="19" t="s">
        <v>55</v>
      </c>
      <c r="C94" s="116"/>
      <c r="D94" s="100">
        <f>D93</f>
        <v>520</v>
      </c>
      <c r="E94" s="100">
        <f>E93</f>
        <v>15.010000000000002</v>
      </c>
      <c r="F94" s="100">
        <f>F93</f>
        <v>14.41</v>
      </c>
      <c r="G94" s="100">
        <f>G93</f>
        <v>96.08</v>
      </c>
      <c r="H94" s="100">
        <f>H93</f>
        <v>575.16</v>
      </c>
    </row>
    <row r="95" spans="1:17" ht="12.75" customHeight="1" x14ac:dyDescent="0.2">
      <c r="A95" s="61"/>
      <c r="E95" s="107" t="s">
        <v>64</v>
      </c>
      <c r="F95" s="107" t="s">
        <v>65</v>
      </c>
      <c r="G95" s="107" t="s">
        <v>66</v>
      </c>
      <c r="H95" s="107" t="s">
        <v>67</v>
      </c>
      <c r="I95" s="60" t="e">
        <f>#REF!/10</f>
        <v>#REF!</v>
      </c>
      <c r="J95" s="60" t="e">
        <f>#REF!/10</f>
        <v>#REF!</v>
      </c>
      <c r="K95" s="60" t="e">
        <f>#REF!/10</f>
        <v>#REF!</v>
      </c>
      <c r="L95" s="60" t="e">
        <f>#REF!/10</f>
        <v>#REF!</v>
      </c>
      <c r="M95" s="60" t="e">
        <f>#REF!/10</f>
        <v>#REF!</v>
      </c>
      <c r="N95" s="60" t="e">
        <f>#REF!/10</f>
        <v>#REF!</v>
      </c>
      <c r="O95" s="60" t="e">
        <f>#REF!/10</f>
        <v>#REF!</v>
      </c>
      <c r="P95" s="60" t="e">
        <f>#REF!/10</f>
        <v>#REF!</v>
      </c>
    </row>
    <row r="96" spans="1:17" ht="12.75" customHeight="1" x14ac:dyDescent="0.2">
      <c r="A96" s="63"/>
      <c r="B96" s="131" t="s">
        <v>56</v>
      </c>
      <c r="C96" s="132"/>
      <c r="D96" s="131"/>
      <c r="E96" s="108">
        <f>E93+E85+E77+E67+E59+E50+E40+E31+E21+E12</f>
        <v>183.97400000000002</v>
      </c>
      <c r="F96" s="108">
        <f>F93+F85+F77+F67+F59+F50+F40+F31+F21+F12</f>
        <v>176.13200000000001</v>
      </c>
      <c r="G96" s="108">
        <f>G93+G85+G77+G67+G59+G50+G40+G31+G21+G12</f>
        <v>736.94799999999998</v>
      </c>
      <c r="H96" s="109">
        <f>H93+H85+H77+H67+H59+H50+H40+H31+H21+H12</f>
        <v>5653.1329999999998</v>
      </c>
    </row>
    <row r="97" spans="1:8" ht="18.75" customHeight="1" x14ac:dyDescent="0.2">
      <c r="B97" s="131" t="s">
        <v>57</v>
      </c>
      <c r="C97" s="132"/>
      <c r="D97" s="131"/>
      <c r="E97" s="110">
        <f>E96/10</f>
        <v>18.397400000000001</v>
      </c>
      <c r="F97" s="110">
        <f>F96/10</f>
        <v>17.613199999999999</v>
      </c>
      <c r="G97" s="110">
        <f>G96/10</f>
        <v>73.694800000000001</v>
      </c>
      <c r="H97" s="111">
        <f>H96/10</f>
        <v>565.31330000000003</v>
      </c>
    </row>
    <row r="98" spans="1:8" x14ac:dyDescent="0.2">
      <c r="A98"/>
    </row>
    <row r="99" spans="1:8" ht="23.25" customHeight="1" x14ac:dyDescent="0.2">
      <c r="A99"/>
    </row>
    <row r="100" spans="1:8" ht="27.75" customHeight="1" x14ac:dyDescent="0.2"/>
  </sheetData>
  <mergeCells count="25">
    <mergeCell ref="I1:P1"/>
    <mergeCell ref="A2:A3"/>
    <mergeCell ref="B2:B3"/>
    <mergeCell ref="D2:D3"/>
    <mergeCell ref="E2:G2"/>
    <mergeCell ref="H2:H3"/>
    <mergeCell ref="I2:L2"/>
    <mergeCell ref="M2:P2"/>
    <mergeCell ref="C2:C3"/>
    <mergeCell ref="A4:P4"/>
    <mergeCell ref="A13:H13"/>
    <mergeCell ref="A14:P14"/>
    <mergeCell ref="A23:H23"/>
    <mergeCell ref="A24:P24"/>
    <mergeCell ref="A32:H32"/>
    <mergeCell ref="A33:P33"/>
    <mergeCell ref="A42:H42"/>
    <mergeCell ref="A43:P43"/>
    <mergeCell ref="A51:H51"/>
    <mergeCell ref="B96:D96"/>
    <mergeCell ref="B97:D97"/>
    <mergeCell ref="A52:P52"/>
    <mergeCell ref="A60:H60"/>
    <mergeCell ref="A69:H69"/>
    <mergeCell ref="A78:H7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22" workbookViewId="0">
      <selection activeCell="B46" sqref="B46"/>
    </sheetView>
  </sheetViews>
  <sheetFormatPr defaultColWidth="12.7109375" defaultRowHeight="12.75" x14ac:dyDescent="0.2"/>
  <cols>
    <col min="2" max="2" width="30.5703125" customWidth="1"/>
  </cols>
  <sheetData>
    <row r="1" spans="1:15" ht="63" x14ac:dyDescent="0.25">
      <c r="A1" s="65" t="s">
        <v>0</v>
      </c>
      <c r="B1" s="66" t="s">
        <v>1</v>
      </c>
      <c r="C1" s="145"/>
      <c r="D1" s="145"/>
      <c r="E1" s="67"/>
      <c r="F1" s="67"/>
      <c r="G1" s="67"/>
      <c r="H1" s="18"/>
      <c r="I1" s="18"/>
      <c r="J1" s="18"/>
      <c r="K1" s="18"/>
      <c r="L1" s="18"/>
      <c r="M1" s="18"/>
      <c r="N1" s="18"/>
      <c r="O1" s="18"/>
    </row>
    <row r="2" spans="1:15" ht="15" customHeight="1" x14ac:dyDescent="0.2">
      <c r="A2" s="144" t="s">
        <v>3</v>
      </c>
      <c r="B2" s="144" t="s">
        <v>4</v>
      </c>
      <c r="C2" s="144" t="s">
        <v>5</v>
      </c>
      <c r="D2" s="144" t="s">
        <v>6</v>
      </c>
      <c r="E2" s="144"/>
      <c r="F2" s="144"/>
      <c r="G2" s="144" t="s">
        <v>7</v>
      </c>
      <c r="H2" s="18"/>
      <c r="I2" s="18"/>
      <c r="J2" s="18"/>
      <c r="K2" s="18"/>
      <c r="L2" s="18"/>
      <c r="M2" s="18"/>
      <c r="N2" s="18"/>
      <c r="O2" s="18"/>
    </row>
    <row r="3" spans="1:15" ht="24.6" customHeight="1" x14ac:dyDescent="0.2">
      <c r="A3" s="144"/>
      <c r="B3" s="144"/>
      <c r="C3" s="144"/>
      <c r="D3" s="68" t="s">
        <v>10</v>
      </c>
      <c r="E3" s="68" t="s">
        <v>11</v>
      </c>
      <c r="F3" s="68" t="s">
        <v>12</v>
      </c>
      <c r="G3" s="144"/>
    </row>
    <row r="4" spans="1:15" ht="15.75" x14ac:dyDescent="0.25">
      <c r="A4" s="69" t="s">
        <v>58</v>
      </c>
      <c r="B4" s="70" t="s">
        <v>111</v>
      </c>
      <c r="C4" s="71">
        <v>100</v>
      </c>
      <c r="D4" s="71">
        <v>3</v>
      </c>
      <c r="E4" s="71">
        <v>1</v>
      </c>
      <c r="F4" s="72">
        <v>4</v>
      </c>
      <c r="G4" s="72">
        <v>37</v>
      </c>
    </row>
    <row r="5" spans="1:15" ht="15.75" x14ac:dyDescent="0.25">
      <c r="A5" s="73"/>
      <c r="B5" s="73"/>
      <c r="C5" s="73"/>
      <c r="D5" s="73"/>
      <c r="E5" s="73"/>
      <c r="F5" s="73"/>
      <c r="G5" s="73"/>
    </row>
    <row r="6" spans="1:15" ht="15" customHeight="1" x14ac:dyDescent="0.2">
      <c r="A6" s="142" t="s">
        <v>28</v>
      </c>
      <c r="B6" s="142"/>
      <c r="C6" s="142"/>
      <c r="D6" s="142"/>
      <c r="E6" s="142"/>
      <c r="F6" s="142"/>
      <c r="G6" s="142"/>
    </row>
    <row r="7" spans="1:15" ht="15.75" x14ac:dyDescent="0.25">
      <c r="A7" s="69"/>
      <c r="B7" s="74"/>
      <c r="C7" s="143" t="s">
        <v>59</v>
      </c>
      <c r="D7" s="143"/>
      <c r="E7" s="143"/>
      <c r="F7" s="74"/>
      <c r="G7" s="75"/>
    </row>
    <row r="8" spans="1:15" ht="15.75" x14ac:dyDescent="0.25">
      <c r="A8" s="69" t="s">
        <v>60</v>
      </c>
      <c r="B8" s="70" t="s">
        <v>109</v>
      </c>
      <c r="C8" s="71">
        <v>200</v>
      </c>
      <c r="D8" s="71">
        <v>1.1200000000000001</v>
      </c>
      <c r="E8" s="71">
        <v>0.28000000000000003</v>
      </c>
      <c r="F8" s="72">
        <v>30.46</v>
      </c>
      <c r="G8" s="72">
        <v>128</v>
      </c>
    </row>
    <row r="9" spans="1:15" ht="15.75" x14ac:dyDescent="0.25">
      <c r="A9" s="76"/>
      <c r="B9" s="70"/>
      <c r="C9" s="71"/>
      <c r="D9" s="71"/>
      <c r="E9" s="71"/>
      <c r="F9" s="72"/>
      <c r="G9" s="72"/>
    </row>
    <row r="10" spans="1:15" ht="15" customHeight="1" x14ac:dyDescent="0.2">
      <c r="A10" s="142" t="s">
        <v>32</v>
      </c>
      <c r="B10" s="142"/>
      <c r="C10" s="142"/>
      <c r="D10" s="142"/>
      <c r="E10" s="142"/>
      <c r="F10" s="142"/>
      <c r="G10" s="142"/>
    </row>
    <row r="11" spans="1:15" ht="15.75" x14ac:dyDescent="0.25">
      <c r="A11" s="69"/>
      <c r="B11" s="74"/>
      <c r="C11" s="143" t="s">
        <v>59</v>
      </c>
      <c r="D11" s="143"/>
      <c r="E11" s="143"/>
      <c r="F11" s="74"/>
      <c r="G11" s="75"/>
      <c r="H11" s="18"/>
      <c r="I11" s="18"/>
      <c r="J11" s="18"/>
      <c r="K11" s="18"/>
      <c r="L11" s="18"/>
      <c r="M11" s="18"/>
      <c r="N11" s="18"/>
      <c r="O11" s="18"/>
    </row>
    <row r="12" spans="1:15" ht="15.75" x14ac:dyDescent="0.25">
      <c r="A12" s="69" t="s">
        <v>58</v>
      </c>
      <c r="B12" s="70" t="s">
        <v>110</v>
      </c>
      <c r="C12" s="71">
        <v>200</v>
      </c>
      <c r="D12" s="71">
        <v>2.6</v>
      </c>
      <c r="E12" s="71">
        <v>0.7</v>
      </c>
      <c r="F12" s="72">
        <v>38.6</v>
      </c>
      <c r="G12" s="72">
        <v>192</v>
      </c>
      <c r="H12" s="18"/>
      <c r="I12" s="18"/>
      <c r="J12" s="18"/>
      <c r="K12" s="18"/>
      <c r="L12" s="18"/>
      <c r="M12" s="18"/>
      <c r="N12" s="18"/>
      <c r="O12" s="18"/>
    </row>
    <row r="13" spans="1:15" ht="15.75" x14ac:dyDescent="0.2">
      <c r="A13" s="77"/>
      <c r="B13" s="78"/>
      <c r="C13" s="79"/>
      <c r="D13" s="75"/>
      <c r="E13" s="75"/>
      <c r="F13" s="75"/>
      <c r="G13" s="75"/>
      <c r="H13" s="18"/>
      <c r="I13" s="18"/>
      <c r="J13" s="18"/>
      <c r="K13" s="18"/>
      <c r="L13" s="18"/>
      <c r="M13" s="18"/>
      <c r="N13" s="18"/>
      <c r="O13" s="18"/>
    </row>
    <row r="14" spans="1:15" ht="13.5" customHeight="1" x14ac:dyDescent="0.2">
      <c r="A14" s="142" t="s">
        <v>39</v>
      </c>
      <c r="B14" s="142"/>
      <c r="C14" s="142"/>
      <c r="D14" s="142"/>
      <c r="E14" s="142"/>
      <c r="F14" s="142"/>
      <c r="G14" s="142"/>
      <c r="H14" s="20"/>
      <c r="I14" s="20"/>
      <c r="J14" s="20"/>
      <c r="K14" s="20"/>
      <c r="L14" s="20"/>
      <c r="M14" s="20"/>
      <c r="N14" s="20"/>
      <c r="O14" s="20"/>
    </row>
    <row r="15" spans="1:15" ht="15.75" x14ac:dyDescent="0.25">
      <c r="A15" s="69"/>
      <c r="B15" s="74"/>
      <c r="C15" s="143" t="s">
        <v>59</v>
      </c>
      <c r="D15" s="143"/>
      <c r="E15" s="143"/>
      <c r="F15" s="74"/>
      <c r="G15" s="75"/>
    </row>
    <row r="16" spans="1:15" ht="15.75" x14ac:dyDescent="0.25">
      <c r="A16" s="69" t="s">
        <v>58</v>
      </c>
      <c r="B16" s="70" t="s">
        <v>111</v>
      </c>
      <c r="C16" s="71">
        <v>100</v>
      </c>
      <c r="D16" s="71">
        <v>3</v>
      </c>
      <c r="E16" s="71">
        <v>1</v>
      </c>
      <c r="F16" s="72">
        <v>4</v>
      </c>
      <c r="G16" s="72">
        <v>37</v>
      </c>
    </row>
    <row r="17" spans="1:15" ht="15.75" x14ac:dyDescent="0.25">
      <c r="A17" s="73"/>
      <c r="B17" s="73"/>
      <c r="C17" s="73"/>
      <c r="D17" s="73"/>
      <c r="E17" s="73"/>
      <c r="F17" s="73"/>
      <c r="G17" s="73"/>
    </row>
    <row r="18" spans="1:15" ht="12.75" customHeight="1" x14ac:dyDescent="0.2">
      <c r="A18" s="142" t="s">
        <v>40</v>
      </c>
      <c r="B18" s="142"/>
      <c r="C18" s="142"/>
      <c r="D18" s="142"/>
      <c r="E18" s="142"/>
      <c r="F18" s="142"/>
      <c r="G18" s="142"/>
      <c r="H18" s="20"/>
      <c r="I18" s="20"/>
      <c r="J18" s="20"/>
      <c r="K18" s="20"/>
      <c r="L18" s="20"/>
      <c r="M18" s="20"/>
      <c r="N18" s="20"/>
      <c r="O18" s="20"/>
    </row>
    <row r="19" spans="1:15" s="14" customFormat="1" ht="15.75" x14ac:dyDescent="0.25">
      <c r="A19" s="69"/>
      <c r="B19" s="74"/>
      <c r="C19" s="143" t="s">
        <v>59</v>
      </c>
      <c r="D19" s="143"/>
      <c r="E19" s="143"/>
      <c r="F19" s="74"/>
      <c r="G19" s="75"/>
      <c r="H19" s="41"/>
      <c r="I19" s="41"/>
      <c r="J19" s="41"/>
      <c r="K19" s="41"/>
      <c r="L19" s="41"/>
      <c r="M19" s="41"/>
      <c r="N19" s="41"/>
      <c r="O19" s="41"/>
    </row>
    <row r="20" spans="1:15" s="14" customFormat="1" ht="15.75" x14ac:dyDescent="0.25">
      <c r="A20" s="69" t="s">
        <v>60</v>
      </c>
      <c r="B20" s="70" t="s">
        <v>109</v>
      </c>
      <c r="C20" s="71">
        <v>200</v>
      </c>
      <c r="D20" s="71">
        <v>1.1200000000000001</v>
      </c>
      <c r="E20" s="71">
        <v>0.28000000000000003</v>
      </c>
      <c r="F20" s="72">
        <v>30.46</v>
      </c>
      <c r="G20" s="72">
        <v>128</v>
      </c>
      <c r="H20" s="41"/>
      <c r="I20" s="41"/>
      <c r="J20" s="41"/>
      <c r="K20" s="41"/>
      <c r="L20" s="41"/>
      <c r="M20" s="41"/>
      <c r="N20" s="41"/>
      <c r="O20" s="41"/>
    </row>
    <row r="21" spans="1:15" s="14" customFormat="1" ht="15.75" x14ac:dyDescent="0.2">
      <c r="A21" s="80"/>
      <c r="B21" s="81"/>
      <c r="C21" s="82"/>
      <c r="D21" s="83"/>
      <c r="E21" s="83"/>
      <c r="F21" s="83"/>
      <c r="G21" s="83"/>
      <c r="H21" s="41"/>
      <c r="I21" s="41"/>
      <c r="J21" s="41"/>
      <c r="K21" s="41"/>
      <c r="L21" s="41"/>
      <c r="M21" s="41"/>
      <c r="N21" s="41"/>
      <c r="O21" s="41"/>
    </row>
    <row r="22" spans="1:15" ht="12.75" customHeight="1" x14ac:dyDescent="0.2">
      <c r="A22" s="142" t="s">
        <v>41</v>
      </c>
      <c r="B22" s="142"/>
      <c r="C22" s="142"/>
      <c r="D22" s="142"/>
      <c r="E22" s="142"/>
      <c r="F22" s="142"/>
      <c r="G22" s="142"/>
      <c r="H22" s="20"/>
      <c r="I22" s="20"/>
      <c r="J22" s="20"/>
      <c r="K22" s="20"/>
      <c r="L22" s="20"/>
      <c r="M22" s="20"/>
      <c r="N22" s="20"/>
      <c r="O22" s="20"/>
    </row>
    <row r="23" spans="1:15" ht="15.75" x14ac:dyDescent="0.25">
      <c r="A23" s="69"/>
      <c r="B23" s="74"/>
      <c r="C23" s="143" t="s">
        <v>59</v>
      </c>
      <c r="D23" s="143"/>
      <c r="E23" s="143"/>
      <c r="F23" s="74"/>
      <c r="G23" s="75"/>
    </row>
    <row r="24" spans="1:15" ht="15.75" x14ac:dyDescent="0.25">
      <c r="A24" s="69" t="s">
        <v>58</v>
      </c>
      <c r="B24" s="70" t="s">
        <v>110</v>
      </c>
      <c r="C24" s="71">
        <v>200</v>
      </c>
      <c r="D24" s="71">
        <v>2.6</v>
      </c>
      <c r="E24" s="71">
        <v>0.7</v>
      </c>
      <c r="F24" s="72">
        <v>38.6</v>
      </c>
      <c r="G24" s="72">
        <v>192</v>
      </c>
    </row>
    <row r="25" spans="1:15" ht="15.75" x14ac:dyDescent="0.2">
      <c r="A25" s="77"/>
      <c r="B25" s="78"/>
      <c r="C25" s="79"/>
      <c r="D25" s="75"/>
      <c r="E25" s="75"/>
      <c r="F25" s="75"/>
      <c r="G25" s="75"/>
    </row>
    <row r="26" spans="1:15" ht="15" customHeight="1" x14ac:dyDescent="0.2">
      <c r="A26" s="142" t="s">
        <v>44</v>
      </c>
      <c r="B26" s="142"/>
      <c r="C26" s="142"/>
      <c r="D26" s="142"/>
      <c r="E26" s="142"/>
      <c r="F26" s="142"/>
      <c r="G26" s="142"/>
      <c r="H26" s="13"/>
      <c r="I26" s="13"/>
      <c r="J26" s="13"/>
      <c r="K26" s="13"/>
      <c r="L26" s="13"/>
      <c r="M26" s="13"/>
      <c r="N26" s="13"/>
      <c r="O26" s="13"/>
    </row>
    <row r="27" spans="1:15" ht="15.75" x14ac:dyDescent="0.25">
      <c r="A27" s="69"/>
      <c r="B27" s="74"/>
      <c r="C27" s="143" t="s">
        <v>59</v>
      </c>
      <c r="D27" s="143"/>
      <c r="E27" s="143"/>
      <c r="F27" s="74"/>
      <c r="G27" s="75"/>
    </row>
    <row r="28" spans="1:15" ht="15.75" x14ac:dyDescent="0.25">
      <c r="A28" s="69" t="s">
        <v>58</v>
      </c>
      <c r="B28" s="70" t="s">
        <v>111</v>
      </c>
      <c r="C28" s="71">
        <v>100</v>
      </c>
      <c r="D28" s="71">
        <v>3</v>
      </c>
      <c r="E28" s="71">
        <v>1</v>
      </c>
      <c r="F28" s="72">
        <v>4</v>
      </c>
      <c r="G28" s="72">
        <v>37</v>
      </c>
    </row>
    <row r="29" spans="1:15" ht="15.75" x14ac:dyDescent="0.25">
      <c r="A29" s="73"/>
      <c r="B29" s="73"/>
      <c r="C29" s="73"/>
      <c r="D29" s="73"/>
      <c r="E29" s="73"/>
      <c r="F29" s="73"/>
      <c r="G29" s="73"/>
    </row>
    <row r="30" spans="1:15" ht="15" customHeight="1" x14ac:dyDescent="0.2">
      <c r="A30" s="142" t="s">
        <v>48</v>
      </c>
      <c r="B30" s="142"/>
      <c r="C30" s="142"/>
      <c r="D30" s="142"/>
      <c r="E30" s="142"/>
      <c r="F30" s="142"/>
      <c r="G30" s="142"/>
    </row>
    <row r="31" spans="1:15" ht="15.75" x14ac:dyDescent="0.25">
      <c r="A31" s="69"/>
      <c r="B31" s="74"/>
      <c r="C31" s="143" t="s">
        <v>59</v>
      </c>
      <c r="D31" s="143"/>
      <c r="E31" s="143"/>
      <c r="F31" s="74"/>
      <c r="G31" s="75"/>
    </row>
    <row r="32" spans="1:15" ht="15.75" x14ac:dyDescent="0.25">
      <c r="A32" s="69" t="s">
        <v>61</v>
      </c>
      <c r="B32" s="70" t="s">
        <v>112</v>
      </c>
      <c r="C32" s="71">
        <v>200</v>
      </c>
      <c r="D32" s="71">
        <v>1.1200000000000001</v>
      </c>
      <c r="E32" s="71">
        <v>0.28000000000000003</v>
      </c>
      <c r="F32" s="72">
        <v>30.46</v>
      </c>
      <c r="G32" s="72">
        <v>128</v>
      </c>
    </row>
    <row r="33" spans="1:7" ht="15.75" x14ac:dyDescent="0.25">
      <c r="A33" s="73"/>
      <c r="B33" s="73"/>
      <c r="C33" s="73"/>
      <c r="D33" s="73"/>
      <c r="E33" s="73"/>
      <c r="F33" s="73"/>
      <c r="G33" s="73"/>
    </row>
    <row r="34" spans="1:7" ht="15" customHeight="1" x14ac:dyDescent="0.2">
      <c r="A34" s="142" t="s">
        <v>51</v>
      </c>
      <c r="B34" s="142"/>
      <c r="C34" s="142"/>
      <c r="D34" s="142"/>
      <c r="E34" s="142"/>
      <c r="F34" s="142"/>
      <c r="G34" s="142"/>
    </row>
    <row r="35" spans="1:7" ht="15.75" x14ac:dyDescent="0.25">
      <c r="A35" s="69"/>
      <c r="B35" s="74"/>
      <c r="C35" s="143" t="s">
        <v>59</v>
      </c>
      <c r="D35" s="143"/>
      <c r="E35" s="143"/>
      <c r="F35" s="74"/>
      <c r="G35" s="75"/>
    </row>
    <row r="36" spans="1:7" ht="15.75" x14ac:dyDescent="0.25">
      <c r="A36" s="69" t="s">
        <v>58</v>
      </c>
      <c r="B36" s="70" t="s">
        <v>110</v>
      </c>
      <c r="C36" s="71">
        <v>200</v>
      </c>
      <c r="D36" s="71">
        <v>2.6</v>
      </c>
      <c r="E36" s="71">
        <v>0.7</v>
      </c>
      <c r="F36" s="72">
        <v>38.6</v>
      </c>
      <c r="G36" s="72">
        <v>192</v>
      </c>
    </row>
    <row r="37" spans="1:7" ht="15.75" x14ac:dyDescent="0.25">
      <c r="A37" s="71"/>
      <c r="B37" s="78"/>
      <c r="C37" s="79"/>
      <c r="D37" s="75"/>
      <c r="E37" s="75"/>
      <c r="F37" s="75"/>
      <c r="G37" s="75"/>
    </row>
    <row r="38" spans="1:7" ht="15" customHeight="1" x14ac:dyDescent="0.2">
      <c r="A38" s="142" t="s">
        <v>54</v>
      </c>
      <c r="B38" s="142"/>
      <c r="C38" s="142"/>
      <c r="D38" s="142"/>
      <c r="E38" s="142"/>
      <c r="F38" s="142"/>
      <c r="G38" s="142"/>
    </row>
    <row r="39" spans="1:7" ht="15.75" x14ac:dyDescent="0.25">
      <c r="A39" s="69"/>
      <c r="B39" s="74"/>
      <c r="C39" s="143" t="s">
        <v>59</v>
      </c>
      <c r="D39" s="143"/>
      <c r="E39" s="143"/>
      <c r="F39" s="74"/>
      <c r="G39" s="75"/>
    </row>
    <row r="40" spans="1:7" ht="15.75" x14ac:dyDescent="0.25">
      <c r="A40" s="69" t="s">
        <v>58</v>
      </c>
      <c r="B40" s="70" t="s">
        <v>111</v>
      </c>
      <c r="C40" s="71">
        <v>100</v>
      </c>
      <c r="D40" s="71">
        <v>3</v>
      </c>
      <c r="E40" s="71">
        <v>1</v>
      </c>
      <c r="F40" s="72">
        <v>4</v>
      </c>
      <c r="G40" s="72">
        <v>37</v>
      </c>
    </row>
    <row r="42" spans="1:7" ht="35.1" customHeight="1" x14ac:dyDescent="0.2">
      <c r="A42" s="61"/>
      <c r="B42" s="131" t="s">
        <v>62</v>
      </c>
      <c r="C42" s="131"/>
      <c r="D42" s="62">
        <f>D40+D36+D32+D28+D24+D20+D16+D12+D8+D4</f>
        <v>23.16</v>
      </c>
      <c r="E42" s="62">
        <f>E40+E36+E32+E28+E24+E16+E12+E8+E4</f>
        <v>6.66</v>
      </c>
      <c r="F42" s="62">
        <f>F40+F36+F32+F28+F24+F20+F16+F12+F8+F4</f>
        <v>223.18</v>
      </c>
      <c r="G42" s="59">
        <f>G40+G36+G32+G28+G24+G20+G16+G12+G8+G4</f>
        <v>1108</v>
      </c>
    </row>
    <row r="43" spans="1:7" ht="35.1" customHeight="1" x14ac:dyDescent="0.2">
      <c r="A43" s="63"/>
      <c r="B43" s="131" t="s">
        <v>63</v>
      </c>
      <c r="C43" s="131"/>
      <c r="D43" s="64">
        <f>D42/10</f>
        <v>2.3159999999999998</v>
      </c>
      <c r="E43" s="64">
        <f>E42/10</f>
        <v>0.66600000000000004</v>
      </c>
      <c r="F43" s="64">
        <f>F42/10</f>
        <v>22.318000000000001</v>
      </c>
      <c r="G43" s="60">
        <f>G42/10</f>
        <v>110.8</v>
      </c>
    </row>
  </sheetData>
  <mergeCells count="26">
    <mergeCell ref="C1:D1"/>
    <mergeCell ref="A2:A3"/>
    <mergeCell ref="B2:B3"/>
    <mergeCell ref="C2:C3"/>
    <mergeCell ref="D2:F2"/>
    <mergeCell ref="G2:G3"/>
    <mergeCell ref="A6:G6"/>
    <mergeCell ref="C7:E7"/>
    <mergeCell ref="A10:G10"/>
    <mergeCell ref="C11:E11"/>
    <mergeCell ref="A14:G14"/>
    <mergeCell ref="C15:E15"/>
    <mergeCell ref="A18:G18"/>
    <mergeCell ref="C19:E19"/>
    <mergeCell ref="A22:G22"/>
    <mergeCell ref="C23:E23"/>
    <mergeCell ref="A26:G26"/>
    <mergeCell ref="C27:E27"/>
    <mergeCell ref="A30:G30"/>
    <mergeCell ref="C31:E31"/>
    <mergeCell ref="B43:C43"/>
    <mergeCell ref="A34:G34"/>
    <mergeCell ref="C35:E35"/>
    <mergeCell ref="A38:G38"/>
    <mergeCell ref="C39:E39"/>
    <mergeCell ref="B42:C4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Завтраки</vt:lpstr>
      <vt:lpstr>Дополнительный завтрак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2022-01-11T11:58:29Z</dcterms:created>
  <dcterms:modified xsi:type="dcterms:W3CDTF">2023-01-10T08:33:58Z</dcterms:modified>
  <dc:language>ru-RU</dc:language>
</cp:coreProperties>
</file>